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4232" windowHeight="7932"/>
  </bookViews>
  <sheets>
    <sheet name="Zomeravond stand" sheetId="8" r:id="rId1"/>
    <sheet name="Dagrapport" sheetId="1" r:id="rId2"/>
  </sheets>
  <definedNames>
    <definedName name="_xlnm.Print_Area" localSheetId="0">'Zomeravond stand'!$A$1:$H$32</definedName>
  </definedNames>
  <calcPr calcId="125725"/>
</workbook>
</file>

<file path=xl/calcChain.xml><?xml version="1.0" encoding="utf-8"?>
<calcChain xmlns="http://schemas.openxmlformats.org/spreadsheetml/2006/main">
  <c r="D30" i="8"/>
  <c r="E14"/>
  <c r="E10"/>
  <c r="E9"/>
  <c r="E15"/>
  <c r="E13"/>
  <c r="E11"/>
  <c r="E12"/>
  <c r="E16"/>
  <c r="E8"/>
  <c r="E17"/>
  <c r="E18"/>
  <c r="E19"/>
  <c r="E20"/>
  <c r="E21"/>
  <c r="E22"/>
  <c r="E23"/>
  <c r="E24"/>
  <c r="E25"/>
  <c r="E26"/>
  <c r="E27"/>
  <c r="E28"/>
  <c r="E29"/>
  <c r="E30"/>
  <c r="E7"/>
  <c r="T31"/>
  <c r="S31"/>
  <c r="R31"/>
  <c r="Q31"/>
  <c r="P31"/>
  <c r="H30"/>
  <c r="G30"/>
  <c r="H11"/>
  <c r="H17"/>
  <c r="H7"/>
  <c r="H14"/>
  <c r="H10"/>
  <c r="H9"/>
  <c r="H12"/>
  <c r="H16"/>
  <c r="H8"/>
  <c r="H13"/>
  <c r="H18"/>
  <c r="H19"/>
  <c r="H20"/>
  <c r="H21"/>
  <c r="H22"/>
  <c r="H23"/>
  <c r="H24"/>
  <c r="H25"/>
  <c r="H26"/>
  <c r="H27"/>
  <c r="H28"/>
  <c r="H29"/>
  <c r="H15"/>
  <c r="H31" l="1"/>
  <c r="O31"/>
  <c r="D24"/>
  <c r="D17" l="1"/>
  <c r="G17"/>
  <c r="D13"/>
  <c r="G13"/>
  <c r="D12"/>
  <c r="G12"/>
  <c r="D21"/>
  <c r="G21"/>
  <c r="D25"/>
  <c r="G25"/>
  <c r="D26"/>
  <c r="G26"/>
  <c r="D16"/>
  <c r="G16"/>
  <c r="D19"/>
  <c r="G19"/>
  <c r="D11"/>
  <c r="G11"/>
  <c r="D7"/>
  <c r="G7"/>
  <c r="D20"/>
  <c r="G20"/>
  <c r="D9"/>
  <c r="G9"/>
  <c r="D23"/>
  <c r="G23"/>
  <c r="D15"/>
  <c r="G15"/>
  <c r="D27"/>
  <c r="G27"/>
  <c r="D8"/>
  <c r="G8"/>
  <c r="D18"/>
  <c r="G18"/>
  <c r="D22"/>
  <c r="G22"/>
  <c r="G24"/>
  <c r="D10"/>
  <c r="G10"/>
  <c r="D14"/>
  <c r="G14"/>
  <c r="D28"/>
  <c r="G28"/>
  <c r="D29"/>
  <c r="G29"/>
  <c r="D31" l="1"/>
  <c r="F30"/>
  <c r="F25"/>
  <c r="C25" s="1"/>
  <c r="F12"/>
  <c r="C12" s="1"/>
  <c r="F9"/>
  <c r="C9" s="1"/>
  <c r="F15"/>
  <c r="C15" s="1"/>
  <c r="F11"/>
  <c r="C11" s="1"/>
  <c r="F19"/>
  <c r="C19" s="1"/>
  <c r="F21"/>
  <c r="C21" s="1"/>
  <c r="F16"/>
  <c r="C16" s="1"/>
  <c r="F8"/>
  <c r="C8" s="1"/>
  <c r="F26"/>
  <c r="C26" s="1"/>
  <c r="F13"/>
  <c r="C13" s="1"/>
  <c r="F20"/>
  <c r="C20" s="1"/>
  <c r="F23"/>
  <c r="C23" s="1"/>
  <c r="F27"/>
  <c r="C27" s="1"/>
  <c r="F7"/>
  <c r="C7" s="1"/>
  <c r="H32"/>
  <c r="F17"/>
  <c r="C17" s="1"/>
  <c r="F29"/>
  <c r="C29" s="1"/>
  <c r="F28"/>
  <c r="C28" s="1"/>
  <c r="F14"/>
  <c r="C14" s="1"/>
  <c r="F10"/>
  <c r="C10" s="1"/>
  <c r="F24"/>
  <c r="C24" s="1"/>
  <c r="F22"/>
  <c r="C22" s="1"/>
  <c r="F18"/>
  <c r="C18" s="1"/>
  <c r="D32" l="1"/>
</calcChain>
</file>

<file path=xl/sharedStrings.xml><?xml version="1.0" encoding="utf-8"?>
<sst xmlns="http://schemas.openxmlformats.org/spreadsheetml/2006/main" count="59" uniqueCount="41">
  <si>
    <t>NAAM</t>
  </si>
  <si>
    <t>BET</t>
  </si>
  <si>
    <t>KNR</t>
  </si>
  <si>
    <t>VAK</t>
  </si>
  <si>
    <t>GEWICHT</t>
  </si>
  <si>
    <t>PNT</t>
  </si>
  <si>
    <t>Pl.</t>
  </si>
  <si>
    <t>Naam</t>
  </si>
  <si>
    <t>Pnt.</t>
  </si>
  <si>
    <t>Gewicht</t>
  </si>
  <si>
    <t>Totaal gewicht:</t>
  </si>
  <si>
    <t>1e</t>
  </si>
  <si>
    <t>Resultaten op punten</t>
  </si>
  <si>
    <t>Resultaten op gewicht</t>
  </si>
  <si>
    <t>Afschr.</t>
  </si>
  <si>
    <t>Deelnemers:</t>
  </si>
  <si>
    <t>Gev.</t>
  </si>
  <si>
    <t>Tot.</t>
  </si>
  <si>
    <t>Punten</t>
  </si>
  <si>
    <t>Wed.</t>
  </si>
  <si>
    <t>Gem. Gewicht/deelnemer</t>
  </si>
  <si>
    <t>Maaswijk</t>
  </si>
  <si>
    <t>Bakker, Theo</t>
  </si>
  <si>
    <t>Kannegieter, Albert</t>
  </si>
  <si>
    <t>Boer, Jaap</t>
  </si>
  <si>
    <t>Gem. deeln.</t>
  </si>
  <si>
    <t xml:space="preserve">Neef, John de </t>
  </si>
  <si>
    <t>Boomsluiter, Rien</t>
  </si>
  <si>
    <t>Verbaas, Ed</t>
  </si>
  <si>
    <t>Slikweg</t>
  </si>
  <si>
    <t>Ballegoie, Ron van</t>
  </si>
  <si>
    <t>Barendregt, Piet</t>
  </si>
  <si>
    <t xml:space="preserve">Torre, Hans van de </t>
  </si>
  <si>
    <t>Centrum</t>
  </si>
  <si>
    <t>Torre, Hans van de</t>
  </si>
  <si>
    <t xml:space="preserve">Zomeravond 2020 H.S.V. Ons Genoegen </t>
  </si>
  <si>
    <t>Windhorst, Dick</t>
  </si>
  <si>
    <t>Donau</t>
  </si>
  <si>
    <t>Stand Zomeravond 2020</t>
  </si>
  <si>
    <t>Datum:</t>
  </si>
  <si>
    <t>Locatie: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</si>
</sst>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4" fillId="0" borderId="12" xfId="0" applyNumberFormat="1" applyFont="1" applyBorder="1" applyAlignment="1">
      <alignment horizontal="right"/>
    </xf>
    <xf numFmtId="0" fontId="5" fillId="3" borderId="0" xfId="0" applyFont="1" applyFill="1"/>
    <xf numFmtId="0" fontId="5" fillId="3" borderId="0" xfId="0" applyFont="1" applyFill="1" applyBorder="1"/>
    <xf numFmtId="3" fontId="5" fillId="3" borderId="0" xfId="0" applyNumberFormat="1" applyFont="1" applyFill="1"/>
    <xf numFmtId="0" fontId="4" fillId="0" borderId="6" xfId="0" applyFont="1" applyBorder="1"/>
    <xf numFmtId="0" fontId="4" fillId="0" borderId="13" xfId="0" applyFont="1" applyBorder="1"/>
    <xf numFmtId="0" fontId="4" fillId="0" borderId="11" xfId="0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11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Continuous"/>
    </xf>
    <xf numFmtId="0" fontId="12" fillId="3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11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/>
    <xf numFmtId="0" fontId="11" fillId="3" borderId="1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3" xfId="0" applyFont="1" applyFill="1" applyBorder="1"/>
    <xf numFmtId="0" fontId="15" fillId="5" borderId="3" xfId="0" applyFont="1" applyFill="1" applyBorder="1"/>
    <xf numFmtId="0" fontId="2" fillId="3" borderId="17" xfId="0" applyFont="1" applyFill="1" applyBorder="1" applyAlignment="1">
      <alignment horizontal="center"/>
    </xf>
    <xf numFmtId="0" fontId="16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1" fontId="15" fillId="4" borderId="0" xfId="0" applyNumberFormat="1" applyFont="1" applyFill="1" applyBorder="1" applyAlignment="1">
      <alignment horizontal="center"/>
    </xf>
    <xf numFmtId="3" fontId="15" fillId="5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" fontId="8" fillId="3" borderId="2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2" fillId="3" borderId="21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3" fontId="11" fillId="3" borderId="16" xfId="0" applyNumberFormat="1" applyFont="1" applyFill="1" applyBorder="1" applyAlignment="1">
      <alignment horizontal="center"/>
    </xf>
    <xf numFmtId="1" fontId="11" fillId="3" borderId="16" xfId="0" applyNumberFormat="1" applyFont="1" applyFill="1" applyBorder="1" applyAlignment="1">
      <alignment horizontal="center"/>
    </xf>
    <xf numFmtId="0" fontId="6" fillId="3" borderId="25" xfId="0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3" fontId="15" fillId="5" borderId="22" xfId="0" applyNumberFormat="1" applyFont="1" applyFill="1" applyBorder="1" applyAlignment="1">
      <alignment horizontal="center"/>
    </xf>
    <xf numFmtId="0" fontId="5" fillId="3" borderId="22" xfId="0" applyFont="1" applyFill="1" applyBorder="1"/>
    <xf numFmtId="0" fontId="4" fillId="0" borderId="0" xfId="0" applyFont="1"/>
    <xf numFmtId="0" fontId="17" fillId="3" borderId="22" xfId="0" applyFont="1" applyFill="1" applyBorder="1"/>
    <xf numFmtId="0" fontId="4" fillId="0" borderId="26" xfId="0" applyFont="1" applyBorder="1" applyAlignment="1">
      <alignment horizontal="center"/>
    </xf>
    <xf numFmtId="0" fontId="18" fillId="0" borderId="6" xfId="0" applyFont="1" applyBorder="1"/>
    <xf numFmtId="1" fontId="8" fillId="3" borderId="24" xfId="0" applyNumberFormat="1" applyFont="1" applyFill="1" applyBorder="1" applyAlignment="1">
      <alignment horizontal="center"/>
    </xf>
    <xf numFmtId="1" fontId="15" fillId="4" borderId="22" xfId="0" applyNumberFormat="1" applyFont="1" applyFill="1" applyBorder="1" applyAlignment="1">
      <alignment horizontal="center"/>
    </xf>
    <xf numFmtId="0" fontId="15" fillId="5" borderId="16" xfId="0" applyFont="1" applyFill="1" applyBorder="1"/>
    <xf numFmtId="3" fontId="15" fillId="5" borderId="20" xfId="0" applyNumberFormat="1" applyFont="1" applyFill="1" applyBorder="1" applyAlignment="1">
      <alignment horizontal="center"/>
    </xf>
    <xf numFmtId="3" fontId="15" fillId="5" borderId="24" xfId="0" applyNumberFormat="1" applyFont="1" applyFill="1" applyBorder="1" applyAlignment="1">
      <alignment horizontal="center"/>
    </xf>
    <xf numFmtId="1" fontId="15" fillId="4" borderId="19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1" fontId="15" fillId="4" borderId="23" xfId="0" applyNumberFormat="1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38100</xdr:rowOff>
    </xdr:from>
    <xdr:to>
      <xdr:col>1</xdr:col>
      <xdr:colOff>752475</xdr:colOff>
      <xdr:row>4</xdr:row>
      <xdr:rowOff>161925</xdr:rowOff>
    </xdr:to>
    <xdr:pic>
      <xdr:nvPicPr>
        <xdr:cNvPr id="6147" name="Figuur 2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04825"/>
          <a:ext cx="99060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33"/>
  <sheetViews>
    <sheetView tabSelected="1" zoomScale="60" zoomScaleNormal="60" workbookViewId="0">
      <selection activeCell="Z12" sqref="Z12"/>
    </sheetView>
  </sheetViews>
  <sheetFormatPr defaultColWidth="9.109375" defaultRowHeight="15"/>
  <cols>
    <col min="1" max="1" width="5.109375" style="23" bestFit="1" customWidth="1"/>
    <col min="2" max="2" width="29.44140625" style="23" bestFit="1" customWidth="1"/>
    <col min="3" max="3" width="14.44140625" style="23" bestFit="1" customWidth="1"/>
    <col min="4" max="4" width="16.5546875" style="23" customWidth="1"/>
    <col min="5" max="5" width="10.6640625" style="23" bestFit="1" customWidth="1"/>
    <col min="6" max="7" width="10.88671875" style="23" bestFit="1" customWidth="1"/>
    <col min="8" max="8" width="8.88671875" style="23" bestFit="1" customWidth="1"/>
    <col min="9" max="9" width="9.6640625" style="23" bestFit="1" customWidth="1"/>
    <col min="10" max="12" width="9.33203125" style="23" bestFit="1" customWidth="1"/>
    <col min="13" max="13" width="10.33203125" style="23" bestFit="1" customWidth="1"/>
    <col min="14" max="14" width="9.109375" style="23"/>
    <col min="15" max="17" width="11.44140625" style="23" bestFit="1" customWidth="1"/>
    <col min="18" max="18" width="12.33203125" style="23" bestFit="1" customWidth="1"/>
    <col min="19" max="19" width="10.44140625" style="23" bestFit="1" customWidth="1"/>
    <col min="20" max="16384" width="9.109375" style="23"/>
  </cols>
  <sheetData>
    <row r="1" spans="1:20" ht="15.6">
      <c r="B1" s="31"/>
      <c r="C1" s="93"/>
      <c r="D1" s="93"/>
      <c r="E1" s="93"/>
      <c r="F1" s="93"/>
      <c r="G1" s="93"/>
      <c r="H1" s="93"/>
    </row>
    <row r="2" spans="1:20" ht="21" thickBot="1">
      <c r="A2" s="94" t="s">
        <v>38</v>
      </c>
      <c r="B2" s="94"/>
      <c r="C2" s="94"/>
      <c r="D2" s="94"/>
      <c r="H2" s="32"/>
    </row>
    <row r="3" spans="1:20" ht="18" thickBot="1">
      <c r="B3" s="31"/>
      <c r="C3" s="93"/>
      <c r="D3" s="93"/>
      <c r="E3" s="93"/>
      <c r="F3" s="93"/>
      <c r="G3" s="93"/>
      <c r="H3" s="33">
        <v>6</v>
      </c>
    </row>
    <row r="4" spans="1:20" ht="15.6" thickBot="1"/>
    <row r="5" spans="1:20" ht="21.6" thickBot="1">
      <c r="A5" s="24"/>
      <c r="B5" s="24"/>
      <c r="C5" s="24"/>
      <c r="D5" s="34"/>
      <c r="E5" s="82"/>
      <c r="F5" s="35" t="s">
        <v>17</v>
      </c>
      <c r="G5" s="35" t="s">
        <v>17</v>
      </c>
      <c r="H5" s="36" t="s">
        <v>16</v>
      </c>
      <c r="I5" s="87" t="s">
        <v>12</v>
      </c>
      <c r="J5" s="88"/>
      <c r="K5" s="88"/>
      <c r="L5" s="88"/>
      <c r="M5" s="88"/>
      <c r="N5" s="88"/>
      <c r="O5" s="89" t="s">
        <v>13</v>
      </c>
      <c r="P5" s="89"/>
      <c r="Q5" s="89"/>
      <c r="R5" s="89"/>
      <c r="S5" s="89"/>
      <c r="T5" s="90"/>
    </row>
    <row r="6" spans="1:20" ht="21.6" thickBot="1">
      <c r="A6" s="37" t="s">
        <v>6</v>
      </c>
      <c r="B6" s="38" t="s">
        <v>7</v>
      </c>
      <c r="C6" s="39" t="s">
        <v>8</v>
      </c>
      <c r="D6" s="40" t="s">
        <v>9</v>
      </c>
      <c r="E6" s="41" t="s">
        <v>11</v>
      </c>
      <c r="F6" s="30" t="s">
        <v>14</v>
      </c>
      <c r="G6" s="41" t="s">
        <v>18</v>
      </c>
      <c r="H6" s="42" t="s">
        <v>19</v>
      </c>
      <c r="I6" s="43" t="s">
        <v>33</v>
      </c>
      <c r="J6" s="44" t="s">
        <v>21</v>
      </c>
      <c r="K6" s="44" t="s">
        <v>37</v>
      </c>
      <c r="L6" s="44" t="s">
        <v>29</v>
      </c>
      <c r="M6" s="44" t="s">
        <v>21</v>
      </c>
      <c r="N6" s="44" t="s">
        <v>37</v>
      </c>
      <c r="O6" s="45" t="s">
        <v>33</v>
      </c>
      <c r="P6" s="45" t="s">
        <v>21</v>
      </c>
      <c r="Q6" s="45" t="s">
        <v>37</v>
      </c>
      <c r="R6" s="45" t="s">
        <v>29</v>
      </c>
      <c r="S6" s="45" t="s">
        <v>21</v>
      </c>
      <c r="T6" s="76" t="s">
        <v>37</v>
      </c>
    </row>
    <row r="7" spans="1:20" ht="21.6" thickBot="1">
      <c r="A7" s="46">
        <v>1</v>
      </c>
      <c r="B7" s="47" t="s">
        <v>27</v>
      </c>
      <c r="C7" s="48">
        <f>G7-F7</f>
        <v>8</v>
      </c>
      <c r="D7" s="49">
        <f>SUM(O7:T7)</f>
        <v>13540</v>
      </c>
      <c r="E7" s="51">
        <f>LARGE(I7:N7,1)</f>
        <v>2</v>
      </c>
      <c r="F7" s="50">
        <f>SUM(E7:E7)</f>
        <v>2</v>
      </c>
      <c r="G7" s="52">
        <f>SUM(I7:N7)</f>
        <v>10</v>
      </c>
      <c r="H7" s="66">
        <f>COUNTIF(I7:N7,"&lt;25")</f>
        <v>6</v>
      </c>
      <c r="I7" s="79">
        <v>2</v>
      </c>
      <c r="J7" s="53">
        <v>1</v>
      </c>
      <c r="K7" s="53">
        <v>2</v>
      </c>
      <c r="L7" s="53">
        <v>2</v>
      </c>
      <c r="M7" s="53">
        <v>1</v>
      </c>
      <c r="N7" s="53">
        <v>2</v>
      </c>
      <c r="O7" s="54">
        <v>2530</v>
      </c>
      <c r="P7" s="54">
        <v>2190</v>
      </c>
      <c r="Q7" s="54">
        <v>2870</v>
      </c>
      <c r="R7" s="54">
        <v>1150</v>
      </c>
      <c r="S7" s="54">
        <v>3130</v>
      </c>
      <c r="T7" s="77">
        <v>1670</v>
      </c>
    </row>
    <row r="8" spans="1:20" ht="21.6" thickBot="1">
      <c r="A8" s="46">
        <v>2</v>
      </c>
      <c r="B8" s="47" t="s">
        <v>32</v>
      </c>
      <c r="C8" s="48">
        <f>G8-F8</f>
        <v>10</v>
      </c>
      <c r="D8" s="49">
        <f>SUM(O8:T8)</f>
        <v>15130</v>
      </c>
      <c r="E8" s="51">
        <f>LARGE(I8:N8,1)</f>
        <v>4</v>
      </c>
      <c r="F8" s="55">
        <f>SUM(E8:E8)</f>
        <v>4</v>
      </c>
      <c r="G8" s="56">
        <f>SUM(I8:N8)</f>
        <v>14</v>
      </c>
      <c r="H8" s="66">
        <f>COUNTIF(I8:N8,"&lt;25")</f>
        <v>6</v>
      </c>
      <c r="I8" s="79">
        <v>4</v>
      </c>
      <c r="J8" s="53">
        <v>3</v>
      </c>
      <c r="K8" s="53">
        <v>3</v>
      </c>
      <c r="L8" s="53">
        <v>1</v>
      </c>
      <c r="M8" s="53">
        <v>2</v>
      </c>
      <c r="N8" s="53">
        <v>1</v>
      </c>
      <c r="O8" s="54">
        <v>990</v>
      </c>
      <c r="P8" s="54">
        <v>1230</v>
      </c>
      <c r="Q8" s="54">
        <v>560</v>
      </c>
      <c r="R8" s="54">
        <v>4120</v>
      </c>
      <c r="S8" s="54">
        <v>1650</v>
      </c>
      <c r="T8" s="77">
        <v>6580</v>
      </c>
    </row>
    <row r="9" spans="1:20" ht="21.6" thickBot="1">
      <c r="A9" s="46">
        <v>3</v>
      </c>
      <c r="B9" s="47" t="s">
        <v>26</v>
      </c>
      <c r="C9" s="48">
        <f>G9-F9</f>
        <v>10</v>
      </c>
      <c r="D9" s="49">
        <f>SUM(O9:T9)</f>
        <v>9880</v>
      </c>
      <c r="E9" s="51">
        <f>LARGE(I9:N9,1)</f>
        <v>3</v>
      </c>
      <c r="F9" s="55">
        <f>SUM(E9:E9)</f>
        <v>3</v>
      </c>
      <c r="G9" s="56">
        <f>SUM(I9:N9)</f>
        <v>13</v>
      </c>
      <c r="H9" s="66">
        <f>COUNTIF(I9:N9,"&lt;25")</f>
        <v>6</v>
      </c>
      <c r="I9" s="79">
        <v>2</v>
      </c>
      <c r="J9" s="53">
        <v>3</v>
      </c>
      <c r="K9" s="53">
        <v>3</v>
      </c>
      <c r="L9" s="53">
        <v>3</v>
      </c>
      <c r="M9" s="53">
        <v>1</v>
      </c>
      <c r="N9" s="53">
        <v>1</v>
      </c>
      <c r="O9" s="54">
        <v>690</v>
      </c>
      <c r="P9" s="54">
        <v>2070</v>
      </c>
      <c r="Q9" s="54">
        <v>1370</v>
      </c>
      <c r="R9" s="54">
        <v>1580</v>
      </c>
      <c r="S9" s="54">
        <v>2160</v>
      </c>
      <c r="T9" s="77">
        <v>2010</v>
      </c>
    </row>
    <row r="10" spans="1:20" ht="21.6" thickBot="1">
      <c r="A10" s="46">
        <v>4</v>
      </c>
      <c r="B10" s="58" t="s">
        <v>36</v>
      </c>
      <c r="C10" s="48">
        <f>G10-F10</f>
        <v>11</v>
      </c>
      <c r="D10" s="49">
        <f>SUM(O10:T10)</f>
        <v>11130</v>
      </c>
      <c r="E10" s="51">
        <f>LARGE(I10:N10,1)</f>
        <v>5</v>
      </c>
      <c r="F10" s="55">
        <f>SUM(E10:E10)</f>
        <v>5</v>
      </c>
      <c r="G10" s="56">
        <f>SUM(I10:N10)</f>
        <v>16</v>
      </c>
      <c r="H10" s="66">
        <f>COUNTIF(I10:N10,"&lt;25")</f>
        <v>6</v>
      </c>
      <c r="I10" s="79">
        <v>3</v>
      </c>
      <c r="J10" s="53">
        <v>2</v>
      </c>
      <c r="K10" s="53">
        <v>5</v>
      </c>
      <c r="L10" s="53">
        <v>1</v>
      </c>
      <c r="M10" s="53">
        <v>2</v>
      </c>
      <c r="N10" s="53">
        <v>3</v>
      </c>
      <c r="O10" s="54">
        <v>1630</v>
      </c>
      <c r="P10" s="54">
        <v>1490</v>
      </c>
      <c r="Q10" s="54">
        <v>150</v>
      </c>
      <c r="R10" s="54">
        <v>5740</v>
      </c>
      <c r="S10" s="54">
        <v>1110</v>
      </c>
      <c r="T10" s="77">
        <v>1010</v>
      </c>
    </row>
    <row r="11" spans="1:20" ht="21.6" thickBot="1">
      <c r="A11" s="46">
        <v>5</v>
      </c>
      <c r="B11" s="47" t="s">
        <v>30</v>
      </c>
      <c r="C11" s="48">
        <f>G11-F11</f>
        <v>13</v>
      </c>
      <c r="D11" s="49">
        <f>SUM(O11:T11)</f>
        <v>6870</v>
      </c>
      <c r="E11" s="51">
        <f>LARGE(I11:N11,1)</f>
        <v>4</v>
      </c>
      <c r="F11" s="55">
        <f>SUM(E11:E11)</f>
        <v>4</v>
      </c>
      <c r="G11" s="56">
        <f>SUM(I11:N11)</f>
        <v>17</v>
      </c>
      <c r="H11" s="66">
        <f>COUNTIF(I11:N11,"&lt;25")</f>
        <v>6</v>
      </c>
      <c r="I11" s="79">
        <v>1</v>
      </c>
      <c r="J11" s="53">
        <v>4</v>
      </c>
      <c r="K11" s="53">
        <v>2</v>
      </c>
      <c r="L11" s="53">
        <v>4</v>
      </c>
      <c r="M11" s="53">
        <v>3</v>
      </c>
      <c r="N11" s="53">
        <v>3</v>
      </c>
      <c r="O11" s="54">
        <v>2100</v>
      </c>
      <c r="P11" s="54">
        <v>1770</v>
      </c>
      <c r="Q11" s="54">
        <v>2070</v>
      </c>
      <c r="R11" s="54">
        <v>100</v>
      </c>
      <c r="S11" s="54">
        <v>430</v>
      </c>
      <c r="T11" s="77">
        <v>400</v>
      </c>
    </row>
    <row r="12" spans="1:20" ht="21.6" thickBot="1">
      <c r="A12" s="46">
        <v>6</v>
      </c>
      <c r="B12" s="47" t="s">
        <v>23</v>
      </c>
      <c r="C12" s="48">
        <f>G12-F12</f>
        <v>15</v>
      </c>
      <c r="D12" s="49">
        <f>SUM(O12:T12)</f>
        <v>5590</v>
      </c>
      <c r="E12" s="51">
        <f>LARGE(I12:N12,1)</f>
        <v>25</v>
      </c>
      <c r="F12" s="55">
        <f>SUM(E12:E12)</f>
        <v>25</v>
      </c>
      <c r="G12" s="56">
        <f>SUM(I12:N12)</f>
        <v>40</v>
      </c>
      <c r="H12" s="66">
        <f>COUNTIF(I12:N12,"&lt;25")</f>
        <v>5</v>
      </c>
      <c r="I12" s="79">
        <v>4</v>
      </c>
      <c r="J12" s="53">
        <v>4</v>
      </c>
      <c r="K12" s="53">
        <v>1</v>
      </c>
      <c r="L12" s="53">
        <v>3</v>
      </c>
      <c r="M12" s="53">
        <v>3</v>
      </c>
      <c r="N12" s="53">
        <v>25</v>
      </c>
      <c r="O12" s="54">
        <v>10</v>
      </c>
      <c r="P12" s="54">
        <v>1140</v>
      </c>
      <c r="Q12" s="54">
        <v>3280</v>
      </c>
      <c r="R12" s="54">
        <v>400</v>
      </c>
      <c r="S12" s="54">
        <v>760</v>
      </c>
      <c r="T12" s="77">
        <v>0</v>
      </c>
    </row>
    <row r="13" spans="1:20" ht="21.6" thickBot="1">
      <c r="A13" s="46">
        <v>7</v>
      </c>
      <c r="B13" s="47" t="s">
        <v>22</v>
      </c>
      <c r="C13" s="48">
        <f>G13-F13</f>
        <v>31</v>
      </c>
      <c r="D13" s="49">
        <f>SUM(O13:T13)</f>
        <v>13970</v>
      </c>
      <c r="E13" s="51">
        <f>LARGE(I13:N13,1)</f>
        <v>25</v>
      </c>
      <c r="F13" s="55">
        <f>SUM(E13:E13)</f>
        <v>25</v>
      </c>
      <c r="G13" s="56">
        <f>SUM(I13:N13)</f>
        <v>56</v>
      </c>
      <c r="H13" s="66">
        <f>COUNTIF(I13:N13,"&lt;25")</f>
        <v>4</v>
      </c>
      <c r="I13" s="79">
        <v>1</v>
      </c>
      <c r="J13" s="53">
        <v>25</v>
      </c>
      <c r="K13" s="53">
        <v>1</v>
      </c>
      <c r="L13" s="53">
        <v>2</v>
      </c>
      <c r="M13" s="53">
        <v>25</v>
      </c>
      <c r="N13" s="53">
        <v>2</v>
      </c>
      <c r="O13" s="54">
        <v>6650</v>
      </c>
      <c r="P13" s="54">
        <v>0</v>
      </c>
      <c r="Q13" s="54">
        <v>2180</v>
      </c>
      <c r="R13" s="54">
        <v>3930</v>
      </c>
      <c r="S13" s="54">
        <v>0</v>
      </c>
      <c r="T13" s="77">
        <v>1210</v>
      </c>
    </row>
    <row r="14" spans="1:20" ht="21.6" thickBot="1">
      <c r="A14" s="46">
        <v>8</v>
      </c>
      <c r="B14" s="58" t="s">
        <v>28</v>
      </c>
      <c r="C14" s="48">
        <f>G14-F14</f>
        <v>61</v>
      </c>
      <c r="D14" s="49">
        <f>SUM(O14:T14)</f>
        <v>2450</v>
      </c>
      <c r="E14" s="51">
        <f>LARGE(I14:N14,1)</f>
        <v>25</v>
      </c>
      <c r="F14" s="55">
        <f>SUM(E14:E14)</f>
        <v>25</v>
      </c>
      <c r="G14" s="56">
        <f>SUM(I14:N14)</f>
        <v>86</v>
      </c>
      <c r="H14" s="66">
        <f>COUNTIF(I14:N14,"&lt;25")</f>
        <v>3</v>
      </c>
      <c r="I14" s="79">
        <v>6</v>
      </c>
      <c r="J14" s="53">
        <v>1</v>
      </c>
      <c r="K14" s="53">
        <v>4</v>
      </c>
      <c r="L14" s="53">
        <v>25</v>
      </c>
      <c r="M14" s="53">
        <v>25</v>
      </c>
      <c r="N14" s="53">
        <v>25</v>
      </c>
      <c r="O14" s="54">
        <v>0</v>
      </c>
      <c r="P14" s="54">
        <v>1840</v>
      </c>
      <c r="Q14" s="54">
        <v>610</v>
      </c>
      <c r="R14" s="54">
        <v>0</v>
      </c>
      <c r="S14" s="54">
        <v>0</v>
      </c>
      <c r="T14" s="77">
        <v>0</v>
      </c>
    </row>
    <row r="15" spans="1:20" ht="21.6" thickBot="1">
      <c r="A15" s="46">
        <v>9</v>
      </c>
      <c r="B15" s="47" t="s">
        <v>31</v>
      </c>
      <c r="C15" s="48">
        <f>G15-F15</f>
        <v>61</v>
      </c>
      <c r="D15" s="49">
        <f>SUM(O15:T15)</f>
        <v>2390</v>
      </c>
      <c r="E15" s="51">
        <f>LARGE(I15:N15,1)</f>
        <v>25</v>
      </c>
      <c r="F15" s="55">
        <f>SUM(E15:E15)</f>
        <v>25</v>
      </c>
      <c r="G15" s="56">
        <f>SUM(I15:N15)</f>
        <v>86</v>
      </c>
      <c r="H15" s="66">
        <f>COUNTIF(I15:N15,"&lt;25")</f>
        <v>3</v>
      </c>
      <c r="I15" s="79">
        <v>3</v>
      </c>
      <c r="J15" s="53">
        <v>2</v>
      </c>
      <c r="K15" s="53">
        <v>6</v>
      </c>
      <c r="L15" s="53">
        <v>25</v>
      </c>
      <c r="M15" s="53">
        <v>25</v>
      </c>
      <c r="N15" s="53">
        <v>25</v>
      </c>
      <c r="O15" s="54">
        <v>220</v>
      </c>
      <c r="P15" s="54">
        <v>2170</v>
      </c>
      <c r="Q15" s="54">
        <v>0</v>
      </c>
      <c r="R15" s="54">
        <v>0</v>
      </c>
      <c r="S15" s="54">
        <v>0</v>
      </c>
      <c r="T15" s="77">
        <v>0</v>
      </c>
    </row>
    <row r="16" spans="1:20" ht="21.6" thickBot="1">
      <c r="A16" s="46">
        <v>10</v>
      </c>
      <c r="B16" s="47" t="s">
        <v>24</v>
      </c>
      <c r="C16" s="48">
        <f>G16-F16</f>
        <v>125</v>
      </c>
      <c r="D16" s="49">
        <f>SUM(O16:T16)</f>
        <v>0</v>
      </c>
      <c r="E16" s="51">
        <f>LARGE(I16:N16,1)</f>
        <v>25</v>
      </c>
      <c r="F16" s="55">
        <f>SUM(E16:E16)</f>
        <v>25</v>
      </c>
      <c r="G16" s="56">
        <f>SUM(I16:N16)</f>
        <v>150</v>
      </c>
      <c r="H16" s="66">
        <f>COUNTIF(I16:N16,"&lt;25")</f>
        <v>0</v>
      </c>
      <c r="I16" s="79">
        <v>25</v>
      </c>
      <c r="J16" s="53">
        <v>25</v>
      </c>
      <c r="K16" s="53">
        <v>25</v>
      </c>
      <c r="L16" s="53">
        <v>25</v>
      </c>
      <c r="M16" s="53">
        <v>25</v>
      </c>
      <c r="N16" s="53">
        <v>25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77">
        <v>0</v>
      </c>
    </row>
    <row r="17" spans="1:72" ht="21.6" thickBot="1">
      <c r="A17" s="46">
        <v>11</v>
      </c>
      <c r="B17" s="47"/>
      <c r="C17" s="48">
        <f t="shared" ref="C17:C29" si="0">G17-F17</f>
        <v>0</v>
      </c>
      <c r="D17" s="49">
        <f t="shared" ref="D17:D30" si="1">SUM(O17:T17)</f>
        <v>0</v>
      </c>
      <c r="E17" s="51">
        <f t="shared" ref="E17:E30" si="2">LARGE(I17:N17,1)</f>
        <v>25</v>
      </c>
      <c r="F17" s="57">
        <f t="shared" ref="F17:F29" si="3">SUM(E17:E17)</f>
        <v>25</v>
      </c>
      <c r="G17" s="56">
        <f t="shared" ref="G17:G29" si="4">SUM(I17:N17)</f>
        <v>25</v>
      </c>
      <c r="H17" s="66">
        <f t="shared" ref="H17:H29" si="5">COUNTIF(I17:N17,"&lt;25")</f>
        <v>0</v>
      </c>
      <c r="I17" s="79">
        <v>25</v>
      </c>
      <c r="J17" s="80"/>
      <c r="K17" s="80"/>
      <c r="L17" s="80"/>
      <c r="M17" s="80"/>
      <c r="N17" s="80"/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77"/>
    </row>
    <row r="18" spans="1:72" ht="21.6" thickBot="1">
      <c r="A18" s="46">
        <v>12</v>
      </c>
      <c r="B18" s="47"/>
      <c r="C18" s="48">
        <f t="shared" si="0"/>
        <v>0</v>
      </c>
      <c r="D18" s="49">
        <f t="shared" si="1"/>
        <v>0</v>
      </c>
      <c r="E18" s="51">
        <f t="shared" si="2"/>
        <v>25</v>
      </c>
      <c r="F18" s="55">
        <f t="shared" si="3"/>
        <v>25</v>
      </c>
      <c r="G18" s="56">
        <f t="shared" si="4"/>
        <v>25</v>
      </c>
      <c r="H18" s="66">
        <f t="shared" si="5"/>
        <v>0</v>
      </c>
      <c r="I18" s="79">
        <v>25</v>
      </c>
      <c r="J18" s="53"/>
      <c r="K18" s="53"/>
      <c r="L18" s="53"/>
      <c r="M18" s="53"/>
      <c r="N18" s="53"/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77"/>
    </row>
    <row r="19" spans="1:72" ht="21.6" thickBot="1">
      <c r="A19" s="46">
        <v>13</v>
      </c>
      <c r="B19" s="47"/>
      <c r="C19" s="48">
        <f t="shared" si="0"/>
        <v>0</v>
      </c>
      <c r="D19" s="49">
        <f t="shared" si="1"/>
        <v>0</v>
      </c>
      <c r="E19" s="51">
        <f t="shared" si="2"/>
        <v>25</v>
      </c>
      <c r="F19" s="55">
        <f t="shared" si="3"/>
        <v>25</v>
      </c>
      <c r="G19" s="56">
        <f t="shared" si="4"/>
        <v>25</v>
      </c>
      <c r="H19" s="66">
        <f t="shared" si="5"/>
        <v>0</v>
      </c>
      <c r="I19" s="79">
        <v>25</v>
      </c>
      <c r="J19" s="53"/>
      <c r="K19" s="53"/>
      <c r="L19" s="53"/>
      <c r="M19" s="53"/>
      <c r="N19" s="53"/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77"/>
    </row>
    <row r="20" spans="1:72" ht="21.6" thickBot="1">
      <c r="A20" s="46">
        <v>14</v>
      </c>
      <c r="B20" s="47"/>
      <c r="C20" s="48">
        <f t="shared" si="0"/>
        <v>0</v>
      </c>
      <c r="D20" s="49">
        <f t="shared" si="1"/>
        <v>0</v>
      </c>
      <c r="E20" s="51">
        <f t="shared" si="2"/>
        <v>25</v>
      </c>
      <c r="F20" s="55">
        <f t="shared" si="3"/>
        <v>25</v>
      </c>
      <c r="G20" s="56">
        <f t="shared" si="4"/>
        <v>25</v>
      </c>
      <c r="H20" s="66">
        <f t="shared" si="5"/>
        <v>0</v>
      </c>
      <c r="I20" s="79">
        <v>25</v>
      </c>
      <c r="J20" s="53"/>
      <c r="K20" s="53"/>
      <c r="L20" s="53"/>
      <c r="M20" s="53"/>
      <c r="N20" s="53"/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77"/>
    </row>
    <row r="21" spans="1:72" ht="21.6" thickBot="1">
      <c r="A21" s="46">
        <v>15</v>
      </c>
      <c r="B21" s="47"/>
      <c r="C21" s="48">
        <f t="shared" si="0"/>
        <v>0</v>
      </c>
      <c r="D21" s="49">
        <f t="shared" si="1"/>
        <v>0</v>
      </c>
      <c r="E21" s="51">
        <f t="shared" si="2"/>
        <v>25</v>
      </c>
      <c r="F21" s="55">
        <f t="shared" si="3"/>
        <v>25</v>
      </c>
      <c r="G21" s="56">
        <f t="shared" si="4"/>
        <v>25</v>
      </c>
      <c r="H21" s="66">
        <f t="shared" si="5"/>
        <v>0</v>
      </c>
      <c r="I21" s="79">
        <v>25</v>
      </c>
      <c r="J21" s="53"/>
      <c r="K21" s="53"/>
      <c r="L21" s="53"/>
      <c r="M21" s="53"/>
      <c r="N21" s="53"/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77"/>
    </row>
    <row r="22" spans="1:72" ht="21.6" thickBot="1">
      <c r="A22" s="46">
        <v>16</v>
      </c>
      <c r="B22" s="47"/>
      <c r="C22" s="48">
        <f t="shared" si="0"/>
        <v>0</v>
      </c>
      <c r="D22" s="49">
        <f t="shared" si="1"/>
        <v>0</v>
      </c>
      <c r="E22" s="51">
        <f t="shared" si="2"/>
        <v>25</v>
      </c>
      <c r="F22" s="55">
        <f t="shared" si="3"/>
        <v>25</v>
      </c>
      <c r="G22" s="56">
        <f t="shared" si="4"/>
        <v>25</v>
      </c>
      <c r="H22" s="66">
        <f t="shared" si="5"/>
        <v>0</v>
      </c>
      <c r="I22" s="79">
        <v>25</v>
      </c>
      <c r="J22" s="53"/>
      <c r="K22" s="53"/>
      <c r="L22" s="53"/>
      <c r="M22" s="53"/>
      <c r="N22" s="53"/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77"/>
    </row>
    <row r="23" spans="1:72" ht="21.6" thickBot="1">
      <c r="A23" s="46">
        <v>17</v>
      </c>
      <c r="B23" s="47"/>
      <c r="C23" s="48">
        <f t="shared" si="0"/>
        <v>0</v>
      </c>
      <c r="D23" s="49">
        <f t="shared" si="1"/>
        <v>0</v>
      </c>
      <c r="E23" s="51">
        <f t="shared" si="2"/>
        <v>25</v>
      </c>
      <c r="F23" s="55">
        <f t="shared" si="3"/>
        <v>25</v>
      </c>
      <c r="G23" s="56">
        <f t="shared" si="4"/>
        <v>25</v>
      </c>
      <c r="H23" s="66">
        <f t="shared" si="5"/>
        <v>0</v>
      </c>
      <c r="I23" s="79">
        <v>25</v>
      </c>
      <c r="J23" s="53"/>
      <c r="K23" s="53"/>
      <c r="L23" s="53"/>
      <c r="M23" s="53"/>
      <c r="N23" s="53"/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77"/>
    </row>
    <row r="24" spans="1:72" ht="21.6" thickBot="1">
      <c r="A24" s="46">
        <v>18</v>
      </c>
      <c r="B24" s="47"/>
      <c r="C24" s="48">
        <f t="shared" si="0"/>
        <v>0</v>
      </c>
      <c r="D24" s="49">
        <f t="shared" si="1"/>
        <v>0</v>
      </c>
      <c r="E24" s="51">
        <f t="shared" si="2"/>
        <v>25</v>
      </c>
      <c r="F24" s="55">
        <f t="shared" si="3"/>
        <v>25</v>
      </c>
      <c r="G24" s="56">
        <f t="shared" si="4"/>
        <v>25</v>
      </c>
      <c r="H24" s="66">
        <f t="shared" si="5"/>
        <v>0</v>
      </c>
      <c r="I24" s="79">
        <v>25</v>
      </c>
      <c r="J24" s="53"/>
      <c r="K24" s="53"/>
      <c r="L24" s="53"/>
      <c r="M24" s="53"/>
      <c r="N24" s="53"/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77"/>
    </row>
    <row r="25" spans="1:72" ht="21.6" thickBot="1">
      <c r="A25" s="46">
        <v>19</v>
      </c>
      <c r="B25" s="47"/>
      <c r="C25" s="48">
        <f t="shared" si="0"/>
        <v>0</v>
      </c>
      <c r="D25" s="49">
        <f t="shared" si="1"/>
        <v>0</v>
      </c>
      <c r="E25" s="51">
        <f t="shared" si="2"/>
        <v>25</v>
      </c>
      <c r="F25" s="57">
        <f t="shared" si="3"/>
        <v>25</v>
      </c>
      <c r="G25" s="56">
        <f t="shared" si="4"/>
        <v>25</v>
      </c>
      <c r="H25" s="66">
        <f t="shared" si="5"/>
        <v>0</v>
      </c>
      <c r="I25" s="79">
        <v>25</v>
      </c>
      <c r="J25" s="53"/>
      <c r="K25" s="53"/>
      <c r="L25" s="53"/>
      <c r="M25" s="53"/>
      <c r="N25" s="53"/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77"/>
    </row>
    <row r="26" spans="1:72" ht="21.6" thickBot="1">
      <c r="A26" s="46">
        <v>20</v>
      </c>
      <c r="B26" s="47"/>
      <c r="C26" s="48">
        <f t="shared" si="0"/>
        <v>0</v>
      </c>
      <c r="D26" s="49">
        <f t="shared" si="1"/>
        <v>0</v>
      </c>
      <c r="E26" s="51">
        <f t="shared" si="2"/>
        <v>25</v>
      </c>
      <c r="F26" s="55">
        <f t="shared" si="3"/>
        <v>25</v>
      </c>
      <c r="G26" s="56">
        <f t="shared" si="4"/>
        <v>25</v>
      </c>
      <c r="H26" s="66">
        <f t="shared" si="5"/>
        <v>0</v>
      </c>
      <c r="I26" s="79">
        <v>25</v>
      </c>
      <c r="J26" s="53"/>
      <c r="K26" s="53"/>
      <c r="L26" s="53"/>
      <c r="M26" s="53"/>
      <c r="N26" s="53"/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77"/>
    </row>
    <row r="27" spans="1:72" ht="21.6" thickBot="1">
      <c r="A27" s="46">
        <v>21</v>
      </c>
      <c r="B27" s="47"/>
      <c r="C27" s="48">
        <f t="shared" si="0"/>
        <v>0</v>
      </c>
      <c r="D27" s="49">
        <f t="shared" si="1"/>
        <v>0</v>
      </c>
      <c r="E27" s="51">
        <f t="shared" si="2"/>
        <v>25</v>
      </c>
      <c r="F27" s="55">
        <f t="shared" si="3"/>
        <v>25</v>
      </c>
      <c r="G27" s="56">
        <f t="shared" si="4"/>
        <v>25</v>
      </c>
      <c r="H27" s="66">
        <f t="shared" si="5"/>
        <v>0</v>
      </c>
      <c r="I27" s="79">
        <v>25</v>
      </c>
      <c r="J27" s="53"/>
      <c r="K27" s="53"/>
      <c r="L27" s="53"/>
      <c r="M27" s="53"/>
      <c r="N27" s="53"/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77"/>
    </row>
    <row r="28" spans="1:72" ht="21.6" thickBot="1">
      <c r="A28" s="46">
        <v>22</v>
      </c>
      <c r="B28" s="58"/>
      <c r="C28" s="48">
        <f t="shared" si="0"/>
        <v>0</v>
      </c>
      <c r="D28" s="49">
        <f t="shared" si="1"/>
        <v>0</v>
      </c>
      <c r="E28" s="51">
        <f t="shared" si="2"/>
        <v>25</v>
      </c>
      <c r="F28" s="55">
        <f t="shared" si="3"/>
        <v>25</v>
      </c>
      <c r="G28" s="56">
        <f t="shared" si="4"/>
        <v>25</v>
      </c>
      <c r="H28" s="66">
        <f t="shared" si="5"/>
        <v>0</v>
      </c>
      <c r="I28" s="79">
        <v>25</v>
      </c>
      <c r="J28" s="53"/>
      <c r="K28" s="53"/>
      <c r="L28" s="53"/>
      <c r="M28" s="53"/>
      <c r="N28" s="53"/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77"/>
      <c r="AP28" s="24"/>
    </row>
    <row r="29" spans="1:72" ht="21.6" thickBot="1">
      <c r="A29" s="46">
        <v>23</v>
      </c>
      <c r="B29" s="58"/>
      <c r="C29" s="48">
        <f t="shared" si="0"/>
        <v>0</v>
      </c>
      <c r="D29" s="49">
        <f t="shared" si="1"/>
        <v>0</v>
      </c>
      <c r="E29" s="51">
        <f t="shared" si="2"/>
        <v>25</v>
      </c>
      <c r="F29" s="55">
        <f t="shared" si="3"/>
        <v>25</v>
      </c>
      <c r="G29" s="56">
        <f t="shared" si="4"/>
        <v>25</v>
      </c>
      <c r="H29" s="66">
        <f t="shared" si="5"/>
        <v>0</v>
      </c>
      <c r="I29" s="79">
        <v>25</v>
      </c>
      <c r="J29" s="53"/>
      <c r="K29" s="53"/>
      <c r="L29" s="53"/>
      <c r="M29" s="53"/>
      <c r="N29" s="53"/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77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</row>
    <row r="30" spans="1:72" s="69" customFormat="1" ht="21.6" thickBot="1">
      <c r="A30" s="59">
        <v>24</v>
      </c>
      <c r="B30" s="71"/>
      <c r="C30" s="60"/>
      <c r="D30" s="49">
        <f t="shared" si="1"/>
        <v>0</v>
      </c>
      <c r="E30" s="51">
        <f t="shared" si="2"/>
        <v>25</v>
      </c>
      <c r="F30" s="61">
        <f>SUM(E25:E25)</f>
        <v>25</v>
      </c>
      <c r="G30" s="74">
        <f>SUM(I25:N25)</f>
        <v>25</v>
      </c>
      <c r="H30" s="66">
        <f>COUNTIF(I25:N25,"&lt;25")</f>
        <v>0</v>
      </c>
      <c r="I30" s="81">
        <v>25</v>
      </c>
      <c r="J30" s="75"/>
      <c r="K30" s="75"/>
      <c r="L30" s="75"/>
      <c r="M30" s="75"/>
      <c r="N30" s="75"/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78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</row>
    <row r="31" spans="1:72" ht="21.6" thickBot="1">
      <c r="A31" s="24"/>
      <c r="B31" s="91" t="s">
        <v>10</v>
      </c>
      <c r="C31" s="92"/>
      <c r="D31" s="62">
        <f>SUM(D7:D25)</f>
        <v>80950</v>
      </c>
      <c r="E31" s="24"/>
      <c r="F31" s="91" t="s">
        <v>15</v>
      </c>
      <c r="G31" s="92"/>
      <c r="H31" s="63">
        <f>SUM(H7:H24)</f>
        <v>45</v>
      </c>
      <c r="I31" s="24"/>
      <c r="O31" s="25">
        <f t="shared" ref="O31:T31" si="6">SUM(O7:O25)</f>
        <v>14820</v>
      </c>
      <c r="P31" s="25">
        <f t="shared" si="6"/>
        <v>13900</v>
      </c>
      <c r="Q31" s="25">
        <f t="shared" si="6"/>
        <v>13090</v>
      </c>
      <c r="R31" s="25">
        <f t="shared" si="6"/>
        <v>17020</v>
      </c>
      <c r="S31" s="25">
        <f t="shared" si="6"/>
        <v>9240</v>
      </c>
      <c r="T31" s="25">
        <f t="shared" si="6"/>
        <v>12880</v>
      </c>
    </row>
    <row r="32" spans="1:72" ht="16.2" thickBot="1">
      <c r="A32" s="24"/>
      <c r="B32" s="85" t="s">
        <v>20</v>
      </c>
      <c r="C32" s="86"/>
      <c r="D32" s="64">
        <f>D31/H31</f>
        <v>1798.8888888888889</v>
      </c>
      <c r="E32" s="24"/>
      <c r="F32" s="85" t="s">
        <v>25</v>
      </c>
      <c r="G32" s="86"/>
      <c r="H32" s="65">
        <f>H31/H3</f>
        <v>7.5</v>
      </c>
      <c r="I32" s="24"/>
    </row>
    <row r="33" spans="1:9">
      <c r="A33" s="24"/>
      <c r="B33" s="24"/>
      <c r="C33" s="24"/>
      <c r="D33" s="24"/>
      <c r="E33" s="24"/>
      <c r="F33" s="24"/>
      <c r="G33" s="24"/>
      <c r="H33" s="24"/>
      <c r="I33" s="24"/>
    </row>
  </sheetData>
  <sortState ref="B7:T16">
    <sortCondition ref="C7:C16"/>
    <sortCondition descending="1" ref="D7:D16"/>
  </sortState>
  <mergeCells count="9">
    <mergeCell ref="C1:H1"/>
    <mergeCell ref="A2:D2"/>
    <mergeCell ref="C3:G3"/>
    <mergeCell ref="B32:C32"/>
    <mergeCell ref="F32:G32"/>
    <mergeCell ref="I5:N5"/>
    <mergeCell ref="O5:T5"/>
    <mergeCell ref="B31:C31"/>
    <mergeCell ref="F31:G31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zoomScale="70" zoomScaleNormal="70" workbookViewId="0">
      <selection activeCell="B17" sqref="B17"/>
    </sheetView>
  </sheetViews>
  <sheetFormatPr defaultColWidth="9.109375" defaultRowHeight="20.399999999999999"/>
  <cols>
    <col min="1" max="1" width="9" style="1" bestFit="1" customWidth="1"/>
    <col min="2" max="2" width="42.44140625" style="1" bestFit="1" customWidth="1"/>
    <col min="3" max="3" width="8.44140625" style="1" bestFit="1" customWidth="1"/>
    <col min="4" max="4" width="8.88671875" style="2" bestFit="1" customWidth="1"/>
    <col min="5" max="5" width="8.6640625" style="2" bestFit="1" customWidth="1"/>
    <col min="6" max="6" width="18.109375" style="1" bestFit="1" customWidth="1"/>
    <col min="7" max="7" width="8.44140625" style="1" bestFit="1" customWidth="1"/>
    <col min="8" max="16384" width="9.109375" style="1"/>
  </cols>
  <sheetData>
    <row r="1" spans="1:7" ht="21.6" thickBot="1">
      <c r="A1" s="95" t="s">
        <v>35</v>
      </c>
      <c r="B1" s="96"/>
      <c r="C1" s="96"/>
      <c r="D1" s="96"/>
      <c r="E1" s="96"/>
      <c r="F1" s="96"/>
      <c r="G1" s="97"/>
    </row>
    <row r="2" spans="1:7" ht="21">
      <c r="A2" s="83"/>
      <c r="B2" s="83"/>
      <c r="C2" s="83"/>
      <c r="D2" s="83"/>
      <c r="E2" s="83"/>
      <c r="F2" s="83"/>
      <c r="G2" s="83"/>
    </row>
    <row r="3" spans="1:7" ht="21">
      <c r="A3" s="83"/>
      <c r="B3" s="84" t="s">
        <v>39</v>
      </c>
      <c r="C3" s="83"/>
      <c r="D3" s="83"/>
      <c r="E3" s="83"/>
      <c r="F3" s="83"/>
      <c r="G3" s="83"/>
    </row>
    <row r="4" spans="1:7" ht="21">
      <c r="A4" s="83"/>
      <c r="C4" s="83"/>
      <c r="D4" s="83"/>
      <c r="E4" s="83"/>
      <c r="F4" s="83"/>
      <c r="G4" s="83"/>
    </row>
    <row r="5" spans="1:7" ht="21">
      <c r="A5" s="83"/>
      <c r="B5" s="84" t="s">
        <v>40</v>
      </c>
      <c r="C5" s="83"/>
      <c r="D5" s="83"/>
      <c r="E5" s="83"/>
      <c r="F5" s="83"/>
      <c r="G5" s="83"/>
    </row>
    <row r="6" spans="1:7" ht="21" thickBot="1"/>
    <row r="7" spans="1:7" ht="23.4" thickBot="1">
      <c r="A7" s="3"/>
      <c r="B7" s="4" t="s">
        <v>0</v>
      </c>
      <c r="C7" s="4" t="s">
        <v>1</v>
      </c>
      <c r="D7" s="5" t="s">
        <v>2</v>
      </c>
      <c r="E7" s="6" t="s">
        <v>3</v>
      </c>
      <c r="F7" s="7" t="s">
        <v>4</v>
      </c>
      <c r="G7" s="6" t="s">
        <v>5</v>
      </c>
    </row>
    <row r="8" spans="1:7" ht="22.8">
      <c r="A8" s="72">
        <v>1</v>
      </c>
      <c r="B8" s="70" t="s">
        <v>22</v>
      </c>
      <c r="C8" s="26"/>
      <c r="D8" s="9"/>
      <c r="E8" s="10"/>
      <c r="F8" s="29"/>
      <c r="G8" s="10"/>
    </row>
    <row r="9" spans="1:7" ht="22.8">
      <c r="A9" s="11">
        <v>2</v>
      </c>
      <c r="B9" s="12" t="s">
        <v>30</v>
      </c>
      <c r="C9" s="12"/>
      <c r="D9" s="13"/>
      <c r="E9" s="14"/>
      <c r="F9" s="15"/>
      <c r="G9" s="14"/>
    </row>
    <row r="10" spans="1:7" ht="22.8">
      <c r="A10" s="11">
        <v>3</v>
      </c>
      <c r="B10" s="12" t="s">
        <v>31</v>
      </c>
      <c r="C10" s="12"/>
      <c r="D10" s="13"/>
      <c r="E10" s="14"/>
      <c r="F10" s="15"/>
      <c r="G10" s="14"/>
    </row>
    <row r="11" spans="1:7" ht="22.8">
      <c r="A11" s="8">
        <v>4</v>
      </c>
      <c r="B11" s="12" t="s">
        <v>24</v>
      </c>
      <c r="C11" s="12"/>
      <c r="D11" s="13"/>
      <c r="E11" s="14"/>
      <c r="F11" s="15"/>
      <c r="G11" s="14"/>
    </row>
    <row r="12" spans="1:7" ht="22.8">
      <c r="A12" s="11">
        <v>5</v>
      </c>
      <c r="B12" s="12" t="s">
        <v>27</v>
      </c>
      <c r="C12" s="12"/>
      <c r="D12" s="13"/>
      <c r="E12" s="14"/>
      <c r="F12" s="16"/>
      <c r="G12" s="14"/>
    </row>
    <row r="13" spans="1:7" ht="22.8">
      <c r="A13" s="11">
        <v>6</v>
      </c>
      <c r="B13" s="12" t="s">
        <v>23</v>
      </c>
      <c r="C13" s="12"/>
      <c r="D13" s="13"/>
      <c r="E13" s="14"/>
      <c r="F13" s="16"/>
      <c r="G13" s="14"/>
    </row>
    <row r="14" spans="1:7" ht="22.8">
      <c r="A14" s="8">
        <v>7</v>
      </c>
      <c r="B14" s="12" t="s">
        <v>26</v>
      </c>
      <c r="C14" s="12"/>
      <c r="D14" s="13"/>
      <c r="E14" s="14"/>
      <c r="F14" s="16"/>
      <c r="G14" s="14"/>
    </row>
    <row r="15" spans="1:7" ht="22.8">
      <c r="A15" s="11">
        <v>8</v>
      </c>
      <c r="B15" s="12" t="s">
        <v>34</v>
      </c>
      <c r="C15" s="12"/>
      <c r="D15" s="13"/>
      <c r="E15" s="14"/>
      <c r="F15" s="16"/>
      <c r="G15" s="14"/>
    </row>
    <row r="16" spans="1:7" ht="22.8">
      <c r="A16" s="11">
        <v>9</v>
      </c>
      <c r="B16" s="12" t="s">
        <v>28</v>
      </c>
      <c r="C16" s="12"/>
      <c r="D16" s="13"/>
      <c r="E16" s="14"/>
      <c r="F16" s="15"/>
      <c r="G16" s="14"/>
    </row>
    <row r="17" spans="1:7" ht="22.8">
      <c r="A17" s="8">
        <v>10</v>
      </c>
      <c r="B17" s="12" t="s">
        <v>36</v>
      </c>
      <c r="C17" s="12"/>
      <c r="D17" s="13"/>
      <c r="E17" s="14"/>
      <c r="F17" s="15"/>
      <c r="G17" s="14"/>
    </row>
    <row r="18" spans="1:7" ht="22.8">
      <c r="A18" s="11">
        <v>11</v>
      </c>
      <c r="B18" s="12"/>
      <c r="C18" s="12"/>
      <c r="D18" s="13"/>
      <c r="E18" s="14"/>
      <c r="F18" s="16"/>
      <c r="G18" s="14"/>
    </row>
    <row r="19" spans="1:7" ht="22.8">
      <c r="A19" s="11">
        <v>12</v>
      </c>
      <c r="B19" s="12"/>
      <c r="C19" s="12"/>
      <c r="D19" s="13"/>
      <c r="E19" s="14"/>
      <c r="F19" s="16"/>
      <c r="G19" s="14"/>
    </row>
    <row r="20" spans="1:7" ht="22.8">
      <c r="A20" s="8">
        <v>13</v>
      </c>
      <c r="B20" s="12"/>
      <c r="C20" s="12"/>
      <c r="D20" s="13"/>
      <c r="E20" s="14"/>
      <c r="F20" s="15"/>
      <c r="G20" s="14"/>
    </row>
    <row r="21" spans="1:7" ht="22.8">
      <c r="A21" s="11">
        <v>14</v>
      </c>
      <c r="B21" s="12"/>
      <c r="C21" s="12"/>
      <c r="D21" s="13"/>
      <c r="E21" s="14"/>
      <c r="F21" s="15"/>
      <c r="G21" s="14"/>
    </row>
    <row r="22" spans="1:7" ht="22.8">
      <c r="A22" s="11">
        <v>15</v>
      </c>
      <c r="B22" s="12"/>
      <c r="C22" s="12"/>
      <c r="D22" s="13"/>
      <c r="E22" s="14"/>
      <c r="F22" s="16"/>
      <c r="G22" s="14"/>
    </row>
    <row r="23" spans="1:7" ht="22.8">
      <c r="A23" s="8">
        <v>16</v>
      </c>
      <c r="B23" s="12"/>
      <c r="C23" s="12"/>
      <c r="D23" s="13"/>
      <c r="E23" s="14"/>
      <c r="F23" s="16"/>
      <c r="G23" s="14"/>
    </row>
    <row r="24" spans="1:7" ht="22.8">
      <c r="A24" s="11">
        <v>17</v>
      </c>
      <c r="B24" s="12"/>
      <c r="C24" s="12"/>
      <c r="D24" s="13"/>
      <c r="E24" s="14"/>
      <c r="F24" s="16"/>
      <c r="G24" s="14"/>
    </row>
    <row r="25" spans="1:7" ht="22.8">
      <c r="A25" s="11">
        <v>18</v>
      </c>
      <c r="B25" s="26"/>
      <c r="C25" s="12"/>
      <c r="D25" s="13"/>
      <c r="E25" s="14"/>
      <c r="F25" s="16"/>
      <c r="G25" s="14"/>
    </row>
    <row r="26" spans="1:7" ht="22.8">
      <c r="A26" s="8">
        <v>19</v>
      </c>
      <c r="B26" s="12"/>
      <c r="C26" s="12"/>
      <c r="D26" s="13"/>
      <c r="E26" s="14"/>
      <c r="F26" s="16"/>
      <c r="G26" s="14"/>
    </row>
    <row r="27" spans="1:7" ht="22.8">
      <c r="A27" s="11">
        <v>20</v>
      </c>
      <c r="B27" s="12"/>
      <c r="C27" s="12"/>
      <c r="D27" s="13"/>
      <c r="E27" s="14"/>
      <c r="F27" s="16"/>
      <c r="G27" s="14"/>
    </row>
    <row r="28" spans="1:7" ht="22.8">
      <c r="A28" s="11">
        <v>21</v>
      </c>
      <c r="B28" s="73"/>
      <c r="C28" s="12"/>
      <c r="D28" s="13"/>
      <c r="E28" s="14"/>
      <c r="F28" s="15"/>
      <c r="G28" s="14"/>
    </row>
    <row r="29" spans="1:7" ht="22.8">
      <c r="A29" s="8">
        <v>22</v>
      </c>
      <c r="B29" s="12"/>
      <c r="C29" s="12"/>
      <c r="D29" s="13"/>
      <c r="E29" s="14"/>
      <c r="F29" s="15"/>
      <c r="G29" s="14"/>
    </row>
    <row r="30" spans="1:7" ht="22.8">
      <c r="A30" s="11">
        <v>23</v>
      </c>
      <c r="B30" s="12"/>
      <c r="C30" s="12"/>
      <c r="D30" s="13"/>
      <c r="E30" s="14"/>
      <c r="F30" s="15"/>
      <c r="G30" s="14"/>
    </row>
    <row r="31" spans="1:7" ht="22.8">
      <c r="A31" s="8">
        <v>24</v>
      </c>
      <c r="B31" s="12"/>
      <c r="C31" s="17"/>
      <c r="D31" s="18"/>
      <c r="E31" s="19"/>
      <c r="F31" s="28"/>
      <c r="G31" s="19"/>
    </row>
    <row r="32" spans="1:7" ht="22.8">
      <c r="A32" s="11">
        <v>25</v>
      </c>
      <c r="B32" s="67"/>
      <c r="C32" s="12"/>
      <c r="D32" s="13"/>
      <c r="E32" s="14"/>
      <c r="F32" s="16"/>
      <c r="G32" s="14"/>
    </row>
    <row r="33" spans="1:7" ht="22.8">
      <c r="A33" s="11">
        <v>26</v>
      </c>
      <c r="B33" s="12"/>
      <c r="C33" s="26"/>
      <c r="D33" s="9"/>
      <c r="E33" s="10"/>
      <c r="F33" s="29"/>
      <c r="G33" s="10"/>
    </row>
    <row r="34" spans="1:7" ht="22.8">
      <c r="A34" s="11">
        <v>27</v>
      </c>
      <c r="B34" s="12"/>
      <c r="C34" s="12"/>
      <c r="D34" s="13"/>
      <c r="E34" s="14"/>
      <c r="F34" s="16"/>
      <c r="G34" s="14"/>
    </row>
    <row r="35" spans="1:7" ht="22.8">
      <c r="A35" s="8">
        <v>29</v>
      </c>
      <c r="B35" s="12"/>
      <c r="C35" s="12"/>
      <c r="D35" s="13"/>
      <c r="E35" s="14"/>
      <c r="F35" s="16"/>
      <c r="G35" s="14"/>
    </row>
    <row r="36" spans="1:7" ht="22.8">
      <c r="A36" s="11">
        <v>30</v>
      </c>
      <c r="B36" s="12"/>
      <c r="C36" s="12"/>
      <c r="D36" s="13"/>
      <c r="E36" s="14"/>
      <c r="F36" s="15"/>
      <c r="G36" s="14"/>
    </row>
    <row r="37" spans="1:7" ht="22.8">
      <c r="A37" s="11">
        <v>31</v>
      </c>
      <c r="B37" s="12"/>
      <c r="C37" s="12"/>
      <c r="D37" s="13"/>
      <c r="E37" s="14"/>
      <c r="F37" s="15"/>
      <c r="G37" s="14"/>
    </row>
    <row r="38" spans="1:7" ht="22.8">
      <c r="A38" s="8">
        <v>32</v>
      </c>
      <c r="B38" s="12"/>
      <c r="C38" s="12"/>
      <c r="D38" s="13"/>
      <c r="E38" s="14"/>
      <c r="F38" s="15"/>
      <c r="G38" s="14"/>
    </row>
    <row r="39" spans="1:7" ht="22.8">
      <c r="A39" s="11">
        <v>33</v>
      </c>
      <c r="B39" s="12"/>
      <c r="C39" s="12"/>
      <c r="D39" s="13"/>
      <c r="E39" s="14"/>
      <c r="F39" s="15"/>
      <c r="G39" s="14"/>
    </row>
    <row r="40" spans="1:7" ht="22.8">
      <c r="A40" s="8">
        <v>34</v>
      </c>
      <c r="B40" s="17"/>
      <c r="C40" s="17"/>
      <c r="D40" s="18"/>
      <c r="E40" s="19"/>
      <c r="F40" s="28"/>
      <c r="G40" s="19"/>
    </row>
    <row r="41" spans="1:7" ht="23.4" thickBot="1">
      <c r="A41" s="11">
        <v>35</v>
      </c>
      <c r="B41" s="27"/>
      <c r="C41" s="27"/>
      <c r="D41" s="20"/>
      <c r="E41" s="21"/>
      <c r="F41" s="22"/>
      <c r="G41" s="21"/>
    </row>
  </sheetData>
  <sortState ref="A8:G41">
    <sortCondition ref="B8:B41"/>
  </sortState>
  <mergeCells count="1">
    <mergeCell ref="A1:G1"/>
  </mergeCells>
  <phoneticPr fontId="0" type="noConversion"/>
  <pageMargins left="0.78740157480314965" right="0.78740157480314965" top="0.78740157480314965" bottom="0.78740157480314965" header="0" footer="0"/>
  <pageSetup paperSize="9" scale="7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Zomeravond stand</vt:lpstr>
      <vt:lpstr>Dagrapport</vt:lpstr>
      <vt:lpstr>'Zomeravond stand'!Afdrukbereik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Bakker</dc:creator>
  <cp:lastModifiedBy>Theo Bakker</cp:lastModifiedBy>
  <cp:lastPrinted>2020-06-17T09:37:46Z</cp:lastPrinted>
  <dcterms:created xsi:type="dcterms:W3CDTF">2004-03-13T18:05:48Z</dcterms:created>
  <dcterms:modified xsi:type="dcterms:W3CDTF">2020-07-23T14:49:05Z</dcterms:modified>
</cp:coreProperties>
</file>