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/>
  </bookViews>
  <sheets>
    <sheet name="Zomeravond 2023 stand" sheetId="8" r:id="rId1"/>
    <sheet name="Dagrapport" sheetId="1" r:id="rId2"/>
  </sheets>
  <definedNames>
    <definedName name="_xlnm.Print_Area" localSheetId="0">'Zomeravond 2023 stand'!$A$1:$K$33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8"/>
  <c r="D9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8"/>
  <c r="D7"/>
  <c r="E31"/>
  <c r="F31"/>
  <c r="G31"/>
  <c r="H31"/>
  <c r="J31"/>
  <c r="K31"/>
  <c r="J7"/>
  <c r="J11"/>
  <c r="J16"/>
  <c r="J12"/>
  <c r="J15"/>
  <c r="J10"/>
  <c r="J14"/>
  <c r="J17"/>
  <c r="J8"/>
  <c r="J13"/>
  <c r="J9"/>
  <c r="G7"/>
  <c r="G11"/>
  <c r="G16"/>
  <c r="G12"/>
  <c r="G15"/>
  <c r="G10"/>
  <c r="G14"/>
  <c r="H7"/>
  <c r="H11"/>
  <c r="H16"/>
  <c r="H12"/>
  <c r="H15"/>
  <c r="H10"/>
  <c r="H14"/>
  <c r="H17"/>
  <c r="G17"/>
  <c r="H8"/>
  <c r="G8"/>
  <c r="H13"/>
  <c r="G13"/>
  <c r="E7"/>
  <c r="E11"/>
  <c r="E16"/>
  <c r="E12"/>
  <c r="E15"/>
  <c r="E10"/>
  <c r="E14"/>
  <c r="E17"/>
  <c r="E8"/>
  <c r="E13"/>
  <c r="K13"/>
  <c r="K8"/>
  <c r="K17"/>
  <c r="K14"/>
  <c r="K10"/>
  <c r="K15"/>
  <c r="K12"/>
  <c r="K16"/>
  <c r="K11"/>
  <c r="K18"/>
  <c r="K19"/>
  <c r="K20"/>
  <c r="K21"/>
  <c r="K22"/>
  <c r="K23"/>
  <c r="K24"/>
  <c r="K25"/>
  <c r="K26"/>
  <c r="K27"/>
  <c r="K28"/>
  <c r="K29"/>
  <c r="K30"/>
  <c r="K7"/>
  <c r="K9"/>
  <c r="F14"/>
  <c r="F10"/>
  <c r="F15"/>
  <c r="F12"/>
  <c r="F16"/>
  <c r="F11"/>
  <c r="F18"/>
  <c r="F19"/>
  <c r="F20"/>
  <c r="F21"/>
  <c r="F22"/>
  <c r="F23"/>
  <c r="F24"/>
  <c r="F25"/>
  <c r="F26"/>
  <c r="F27"/>
  <c r="F28"/>
  <c r="F29"/>
  <c r="F30"/>
  <c r="F7"/>
  <c r="F17"/>
  <c r="F8"/>
  <c r="F13"/>
  <c r="H9"/>
  <c r="G9"/>
  <c r="F9"/>
  <c r="E9"/>
  <c r="E18"/>
  <c r="E19"/>
  <c r="E20"/>
  <c r="E21"/>
  <c r="E22"/>
  <c r="E23"/>
  <c r="E24"/>
  <c r="E25"/>
  <c r="E26"/>
  <c r="E27"/>
  <c r="E28"/>
  <c r="E29"/>
  <c r="E30"/>
  <c r="AI32"/>
  <c r="AH32"/>
  <c r="AG32"/>
  <c r="AF32"/>
  <c r="AE32"/>
  <c r="G18"/>
  <c r="I18" s="1"/>
  <c r="C18" s="1"/>
  <c r="H18"/>
  <c r="J18"/>
  <c r="G22"/>
  <c r="H22"/>
  <c r="J22"/>
  <c r="G26"/>
  <c r="H26"/>
  <c r="J26"/>
  <c r="G27"/>
  <c r="H27"/>
  <c r="I27" s="1"/>
  <c r="C27" s="1"/>
  <c r="J27"/>
  <c r="G20"/>
  <c r="H20"/>
  <c r="J20"/>
  <c r="G21"/>
  <c r="H21"/>
  <c r="J21"/>
  <c r="G24"/>
  <c r="H24"/>
  <c r="J24"/>
  <c r="G28"/>
  <c r="H28"/>
  <c r="J28"/>
  <c r="G19"/>
  <c r="H19"/>
  <c r="J19"/>
  <c r="G23"/>
  <c r="H23"/>
  <c r="I23" s="1"/>
  <c r="J23"/>
  <c r="G25"/>
  <c r="I25" s="1"/>
  <c r="H25"/>
  <c r="J25"/>
  <c r="G29"/>
  <c r="H29"/>
  <c r="J29"/>
  <c r="G30"/>
  <c r="H30"/>
  <c r="J30"/>
  <c r="X32"/>
  <c r="Y32"/>
  <c r="Z32"/>
  <c r="AA32"/>
  <c r="AB32"/>
  <c r="AC32"/>
  <c r="AD32"/>
  <c r="I10"/>
  <c r="I29" l="1"/>
  <c r="C29" s="1"/>
  <c r="I19"/>
  <c r="I24"/>
  <c r="C23"/>
  <c r="I8"/>
  <c r="C8" s="1"/>
  <c r="I20"/>
  <c r="C20" s="1"/>
  <c r="C19"/>
  <c r="I30"/>
  <c r="C30" s="1"/>
  <c r="I28"/>
  <c r="C28" s="1"/>
  <c r="D32"/>
  <c r="I21"/>
  <c r="C21" s="1"/>
  <c r="I31"/>
  <c r="C31" s="1"/>
  <c r="I17"/>
  <c r="C17" s="1"/>
  <c r="I15"/>
  <c r="C15" s="1"/>
  <c r="I11"/>
  <c r="C11" s="1"/>
  <c r="I26"/>
  <c r="C26" s="1"/>
  <c r="I9"/>
  <c r="C9" s="1"/>
  <c r="C24"/>
  <c r="I22"/>
  <c r="C22" s="1"/>
  <c r="C25"/>
  <c r="I14"/>
  <c r="C14" s="1"/>
  <c r="I16"/>
  <c r="C16" s="1"/>
  <c r="I12"/>
  <c r="C12" s="1"/>
  <c r="C10"/>
  <c r="I13"/>
  <c r="C13" s="1"/>
  <c r="I7"/>
  <c r="C7" s="1"/>
  <c r="K32"/>
  <c r="D33" l="1"/>
  <c r="K33"/>
</calcChain>
</file>

<file path=xl/sharedStrings.xml><?xml version="1.0" encoding="utf-8"?>
<sst xmlns="http://schemas.openxmlformats.org/spreadsheetml/2006/main" count="77" uniqueCount="50">
  <si>
    <t>NAAM</t>
  </si>
  <si>
    <t>BET</t>
  </si>
  <si>
    <t>KNR</t>
  </si>
  <si>
    <t>VAK</t>
  </si>
  <si>
    <t>GEWICHT</t>
  </si>
  <si>
    <t>PNT</t>
  </si>
  <si>
    <t>Pl.</t>
  </si>
  <si>
    <t>Naam</t>
  </si>
  <si>
    <t>Pnt.</t>
  </si>
  <si>
    <t>Gewicht</t>
  </si>
  <si>
    <t>Totaal gewicht:</t>
  </si>
  <si>
    <t>2e</t>
  </si>
  <si>
    <t>1e</t>
  </si>
  <si>
    <t>3e</t>
  </si>
  <si>
    <t>Resultaten op punten</t>
  </si>
  <si>
    <t>Resultaten op gewicht</t>
  </si>
  <si>
    <t>Afschr.</t>
  </si>
  <si>
    <t>Deelnemers:</t>
  </si>
  <si>
    <t>Gev.</t>
  </si>
  <si>
    <t>Afschrijvers</t>
  </si>
  <si>
    <t>Tot.</t>
  </si>
  <si>
    <t>Punten</t>
  </si>
  <si>
    <t>Wed.</t>
  </si>
  <si>
    <t>Gem. Gewicht/deelnemer</t>
  </si>
  <si>
    <t>Maaswijk</t>
  </si>
  <si>
    <t>Bakker, Theo</t>
  </si>
  <si>
    <t>Kannegieter, Albert</t>
  </si>
  <si>
    <t>Boer, Jaap</t>
  </si>
  <si>
    <t>Gem. deeln.</t>
  </si>
  <si>
    <t xml:space="preserve">Neef, John de </t>
  </si>
  <si>
    <t>Boomsluiter, Rien</t>
  </si>
  <si>
    <t>Verbaas, Ed</t>
  </si>
  <si>
    <t>Dick Windhorst</t>
  </si>
  <si>
    <t>Hans van der Torre</t>
  </si>
  <si>
    <t>Ron van Ballegoie</t>
  </si>
  <si>
    <t>Barendregt, Piet</t>
  </si>
  <si>
    <t>Ballegoie, Ron van</t>
  </si>
  <si>
    <t>Torre, Hans van der</t>
  </si>
  <si>
    <t>Windhorst, Dick</t>
  </si>
  <si>
    <t>Centrum</t>
  </si>
  <si>
    <t>Donau</t>
  </si>
  <si>
    <t>Slikweg</t>
  </si>
  <si>
    <t>Exter den, Marcel</t>
  </si>
  <si>
    <t xml:space="preserve">Zomeravond 2023 HSV Ons Genoegen </t>
  </si>
  <si>
    <t>Stand Zomeravond 2023</t>
  </si>
  <si>
    <t>Westdijk</t>
  </si>
  <si>
    <t>Caltex</t>
  </si>
  <si>
    <t>4e</t>
  </si>
  <si>
    <t>Tim Boomlsuiter</t>
  </si>
  <si>
    <t>Boomsluiter, Tim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</si>
</sst>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5" fillId="3" borderId="0" xfId="0" applyFont="1" applyFill="1"/>
    <xf numFmtId="3" fontId="5" fillId="3" borderId="0" xfId="0" applyNumberFormat="1" applyFont="1" applyFill="1"/>
    <xf numFmtId="0" fontId="4" fillId="0" borderId="6" xfId="0" applyFont="1" applyBorder="1"/>
    <xf numFmtId="0" fontId="4" fillId="0" borderId="13" xfId="0" applyFont="1" applyBorder="1"/>
    <xf numFmtId="0" fontId="4" fillId="0" borderId="11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11" fillId="3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Continuous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3" fontId="2" fillId="3" borderId="3" xfId="0" applyNumberFormat="1" applyFont="1" applyFill="1" applyBorder="1"/>
    <xf numFmtId="0" fontId="11" fillId="3" borderId="1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3" xfId="0" applyFont="1" applyFill="1" applyBorder="1"/>
    <xf numFmtId="0" fontId="15" fillId="5" borderId="3" xfId="0" applyFont="1" applyFill="1" applyBorder="1"/>
    <xf numFmtId="0" fontId="2" fillId="3" borderId="17" xfId="0" applyFont="1" applyFill="1" applyBorder="1" applyAlignment="1">
      <alignment horizontal="center"/>
    </xf>
    <xf numFmtId="0" fontId="16" fillId="3" borderId="0" xfId="0" applyFont="1" applyFill="1"/>
    <xf numFmtId="1" fontId="2" fillId="3" borderId="0" xfId="0" applyNumberFormat="1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1" fontId="15" fillId="4" borderId="0" xfId="0" applyNumberFormat="1" applyFont="1" applyFill="1" applyAlignment="1">
      <alignment horizontal="center"/>
    </xf>
    <xf numFmtId="3" fontId="15" fillId="5" borderId="0" xfId="0" applyNumberFormat="1" applyFont="1" applyFill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20" xfId="0" applyFont="1" applyFill="1" applyBorder="1" applyAlignment="1">
      <alignment horizontal="center"/>
    </xf>
    <xf numFmtId="1" fontId="8" fillId="3" borderId="20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7" fillId="3" borderId="0" xfId="0" applyFont="1" applyFill="1"/>
    <xf numFmtId="0" fontId="2" fillId="3" borderId="21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3" fontId="11" fillId="3" borderId="16" xfId="0" applyNumberFormat="1" applyFont="1" applyFill="1" applyBorder="1" applyAlignment="1">
      <alignment horizontal="center"/>
    </xf>
    <xf numFmtId="1" fontId="11" fillId="3" borderId="16" xfId="0" applyNumberFormat="1" applyFont="1" applyFill="1" applyBorder="1" applyAlignment="1">
      <alignment horizontal="center"/>
    </xf>
    <xf numFmtId="0" fontId="6" fillId="3" borderId="25" xfId="0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3" fontId="15" fillId="5" borderId="22" xfId="0" applyNumberFormat="1" applyFont="1" applyFill="1" applyBorder="1" applyAlignment="1">
      <alignment horizontal="center"/>
    </xf>
    <xf numFmtId="0" fontId="5" fillId="3" borderId="22" xfId="0" applyFont="1" applyFill="1" applyBorder="1"/>
    <xf numFmtId="0" fontId="4" fillId="0" borderId="0" xfId="0" applyFont="1"/>
    <xf numFmtId="0" fontId="4" fillId="0" borderId="26" xfId="0" applyFont="1" applyBorder="1" applyAlignment="1">
      <alignment horizontal="center"/>
    </xf>
    <xf numFmtId="0" fontId="18" fillId="0" borderId="6" xfId="0" applyFont="1" applyBorder="1"/>
    <xf numFmtId="1" fontId="8" fillId="3" borderId="24" xfId="0" applyNumberFormat="1" applyFont="1" applyFill="1" applyBorder="1" applyAlignment="1">
      <alignment horizontal="center"/>
    </xf>
    <xf numFmtId="1" fontId="15" fillId="4" borderId="22" xfId="0" applyNumberFormat="1" applyFont="1" applyFill="1" applyBorder="1" applyAlignment="1">
      <alignment horizontal="center"/>
    </xf>
    <xf numFmtId="0" fontId="15" fillId="5" borderId="16" xfId="0" applyFont="1" applyFill="1" applyBorder="1"/>
    <xf numFmtId="0" fontId="15" fillId="4" borderId="16" xfId="0" applyFont="1" applyFill="1" applyBorder="1"/>
    <xf numFmtId="1" fontId="15" fillId="4" borderId="19" xfId="0" applyNumberFormat="1" applyFont="1" applyFill="1" applyBorder="1" applyAlignment="1">
      <alignment horizontal="center"/>
    </xf>
    <xf numFmtId="1" fontId="15" fillId="4" borderId="20" xfId="0" applyNumberFormat="1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1" fontId="15" fillId="4" borderId="23" xfId="0" applyNumberFormat="1" applyFont="1" applyFill="1" applyBorder="1" applyAlignment="1">
      <alignment horizontal="center"/>
    </xf>
    <xf numFmtId="1" fontId="15" fillId="4" borderId="24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3" fontId="15" fillId="5" borderId="15" xfId="0" applyNumberFormat="1" applyFont="1" applyFill="1" applyBorder="1" applyAlignment="1">
      <alignment horizontal="center"/>
    </xf>
    <xf numFmtId="3" fontId="15" fillId="5" borderId="20" xfId="0" applyNumberFormat="1" applyFont="1" applyFill="1" applyBorder="1" applyAlignment="1">
      <alignment horizontal="center"/>
    </xf>
    <xf numFmtId="3" fontId="15" fillId="5" borderId="24" xfId="0" applyNumberFormat="1" applyFont="1" applyFill="1" applyBorder="1" applyAlignment="1">
      <alignment horizontal="center"/>
    </xf>
    <xf numFmtId="0" fontId="17" fillId="3" borderId="22" xfId="0" applyFont="1" applyFill="1" applyBorder="1"/>
    <xf numFmtId="0" fontId="8" fillId="3" borderId="0" xfId="0" applyFont="1" applyFill="1" applyBorder="1" applyAlignment="1">
      <alignment horizontal="center"/>
    </xf>
    <xf numFmtId="3" fontId="1" fillId="3" borderId="24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3" xfId="0" applyBorder="1" applyAlignment="1"/>
    <xf numFmtId="0" fontId="0" fillId="0" borderId="16" xfId="0" applyBorder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6" borderId="0" xfId="0" applyFont="1" applyFill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38100</xdr:rowOff>
    </xdr:from>
    <xdr:to>
      <xdr:col>1</xdr:col>
      <xdr:colOff>752475</xdr:colOff>
      <xdr:row>4</xdr:row>
      <xdr:rowOff>161925</xdr:rowOff>
    </xdr:to>
    <xdr:pic>
      <xdr:nvPicPr>
        <xdr:cNvPr id="6147" name="Figuur 2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04825"/>
          <a:ext cx="99060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B33"/>
  <sheetViews>
    <sheetView tabSelected="1" zoomScale="50" zoomScaleNormal="50" workbookViewId="0">
      <selection activeCell="H51" sqref="H51"/>
    </sheetView>
  </sheetViews>
  <sheetFormatPr defaultColWidth="9.33203125" defaultRowHeight="15"/>
  <cols>
    <col min="1" max="1" width="5.109375" style="23" bestFit="1" customWidth="1"/>
    <col min="2" max="2" width="29.44140625" style="23" bestFit="1" customWidth="1"/>
    <col min="3" max="3" width="14.44140625" style="23" bestFit="1" customWidth="1"/>
    <col min="4" max="4" width="12.6640625" style="23" bestFit="1" customWidth="1"/>
    <col min="5" max="5" width="10.6640625" style="23" bestFit="1" customWidth="1"/>
    <col min="6" max="6" width="10.6640625" style="23" customWidth="1"/>
    <col min="7" max="10" width="10.6640625" style="23" bestFit="1" customWidth="1"/>
    <col min="11" max="11" width="8.88671875" style="23" bestFit="1" customWidth="1"/>
    <col min="12" max="12" width="9.6640625" style="23" bestFit="1" customWidth="1"/>
    <col min="13" max="15" width="9.33203125" style="23" bestFit="1" customWidth="1"/>
    <col min="16" max="16" width="10.33203125" style="23" bestFit="1" customWidth="1"/>
    <col min="17" max="18" width="9.33203125" style="23"/>
    <col min="19" max="19" width="10.6640625" style="23" bestFit="1" customWidth="1"/>
    <col min="20" max="20" width="12.109375" style="23" bestFit="1" customWidth="1"/>
    <col min="21" max="21" width="11.88671875" style="23" bestFit="1" customWidth="1"/>
    <col min="22" max="22" width="12.109375" style="23" bestFit="1" customWidth="1"/>
    <col min="23" max="23" width="11.88671875" style="23" bestFit="1" customWidth="1"/>
    <col min="24" max="24" width="11.44140625" style="23" bestFit="1" customWidth="1"/>
    <col min="25" max="25" width="12.33203125" style="23" bestFit="1" customWidth="1"/>
    <col min="26" max="26" width="10.33203125" style="23" bestFit="1" customWidth="1"/>
    <col min="27" max="28" width="9.33203125" style="23"/>
    <col min="29" max="29" width="10.6640625" style="23" bestFit="1" customWidth="1"/>
    <col min="30" max="30" width="12.109375" style="23" bestFit="1" customWidth="1"/>
    <col min="31" max="31" width="11.88671875" style="23" bestFit="1" customWidth="1"/>
    <col min="32" max="35" width="10.6640625" style="23" bestFit="1" customWidth="1"/>
    <col min="36" max="16384" width="9.33203125" style="23"/>
  </cols>
  <sheetData>
    <row r="1" spans="1:35" ht="15.6">
      <c r="B1" s="30"/>
      <c r="C1" s="97"/>
      <c r="D1" s="97"/>
      <c r="E1" s="97"/>
      <c r="F1" s="97"/>
      <c r="G1" s="97"/>
      <c r="H1" s="97"/>
      <c r="I1" s="97"/>
      <c r="J1" s="97"/>
      <c r="K1" s="97"/>
    </row>
    <row r="2" spans="1:35" ht="21" thickBot="1">
      <c r="A2" s="98" t="s">
        <v>44</v>
      </c>
      <c r="B2" s="98"/>
      <c r="C2" s="98"/>
      <c r="D2" s="98"/>
      <c r="E2" s="32"/>
      <c r="F2" s="32"/>
      <c r="G2" s="32"/>
      <c r="K2" s="31"/>
    </row>
    <row r="3" spans="1:35" ht="18" thickBot="1">
      <c r="B3" s="30"/>
      <c r="C3" s="97"/>
      <c r="D3" s="97"/>
      <c r="E3" s="97"/>
      <c r="F3" s="97"/>
      <c r="G3" s="97"/>
      <c r="H3" s="97"/>
      <c r="I3" s="97"/>
      <c r="J3" s="97"/>
      <c r="K3" s="33">
        <v>12</v>
      </c>
    </row>
    <row r="4" spans="1:35" ht="16.2" thickBot="1">
      <c r="E4" s="31"/>
      <c r="F4" s="31"/>
    </row>
    <row r="5" spans="1:35" ht="21.6" thickBot="1">
      <c r="D5" s="24"/>
      <c r="E5" s="99" t="s">
        <v>19</v>
      </c>
      <c r="F5" s="100"/>
      <c r="G5" s="100"/>
      <c r="H5" s="101"/>
      <c r="I5" s="34" t="s">
        <v>20</v>
      </c>
      <c r="J5" s="34" t="s">
        <v>20</v>
      </c>
      <c r="K5" s="35" t="s">
        <v>18</v>
      </c>
      <c r="L5" s="109" t="s">
        <v>14</v>
      </c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04" t="s">
        <v>15</v>
      </c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6"/>
    </row>
    <row r="6" spans="1:35" ht="21.6" thickBot="1">
      <c r="A6" s="36" t="s">
        <v>6</v>
      </c>
      <c r="B6" s="37" t="s">
        <v>7</v>
      </c>
      <c r="C6" s="38" t="s">
        <v>8</v>
      </c>
      <c r="D6" s="39" t="s">
        <v>9</v>
      </c>
      <c r="E6" s="88" t="s">
        <v>47</v>
      </c>
      <c r="F6" s="87" t="s">
        <v>13</v>
      </c>
      <c r="G6" s="29" t="s">
        <v>11</v>
      </c>
      <c r="H6" s="40" t="s">
        <v>12</v>
      </c>
      <c r="I6" s="29" t="s">
        <v>16</v>
      </c>
      <c r="J6" s="40" t="s">
        <v>21</v>
      </c>
      <c r="K6" s="41" t="s">
        <v>22</v>
      </c>
      <c r="L6" s="42" t="s">
        <v>24</v>
      </c>
      <c r="M6" s="43" t="s">
        <v>45</v>
      </c>
      <c r="N6" s="43" t="s">
        <v>40</v>
      </c>
      <c r="O6" s="43" t="s">
        <v>41</v>
      </c>
      <c r="P6" s="43" t="s">
        <v>39</v>
      </c>
      <c r="Q6" s="43" t="s">
        <v>41</v>
      </c>
      <c r="R6" s="43" t="s">
        <v>39</v>
      </c>
      <c r="S6" s="43" t="s">
        <v>45</v>
      </c>
      <c r="T6" s="43" t="s">
        <v>24</v>
      </c>
      <c r="U6" s="43" t="s">
        <v>40</v>
      </c>
      <c r="V6" s="43" t="s">
        <v>46</v>
      </c>
      <c r="W6" s="80" t="s">
        <v>41</v>
      </c>
      <c r="X6" s="44" t="s">
        <v>24</v>
      </c>
      <c r="Y6" s="44" t="s">
        <v>45</v>
      </c>
      <c r="Z6" s="44" t="s">
        <v>40</v>
      </c>
      <c r="AA6" s="44" t="s">
        <v>41</v>
      </c>
      <c r="AB6" s="44" t="s">
        <v>39</v>
      </c>
      <c r="AC6" s="44" t="s">
        <v>41</v>
      </c>
      <c r="AD6" s="44" t="s">
        <v>39</v>
      </c>
      <c r="AE6" s="44" t="s">
        <v>45</v>
      </c>
      <c r="AF6" s="44" t="s">
        <v>24</v>
      </c>
      <c r="AG6" s="44" t="s">
        <v>40</v>
      </c>
      <c r="AH6" s="44" t="s">
        <v>46</v>
      </c>
      <c r="AI6" s="79" t="s">
        <v>41</v>
      </c>
    </row>
    <row r="7" spans="1:35" ht="21.6" thickBot="1">
      <c r="A7" s="45">
        <v>1</v>
      </c>
      <c r="B7" s="115" t="s">
        <v>42</v>
      </c>
      <c r="C7" s="47">
        <f>J7-I7</f>
        <v>10</v>
      </c>
      <c r="D7" s="48">
        <f>SUM(X7:AI7)</f>
        <v>24510</v>
      </c>
      <c r="E7" s="49">
        <f>LARGE(L7:W7,1)</f>
        <v>30</v>
      </c>
      <c r="F7" s="50">
        <f>LARGE(L7:W7,2)</f>
        <v>4</v>
      </c>
      <c r="G7" s="50">
        <f>LARGE(L7:W7,3)</f>
        <v>3</v>
      </c>
      <c r="H7" s="51">
        <f>LARGE(L7:W7,4)</f>
        <v>3</v>
      </c>
      <c r="I7" s="50">
        <f>SUM(E7:H7)</f>
        <v>40</v>
      </c>
      <c r="J7" s="52">
        <f>SUM(L7:W7)</f>
        <v>50</v>
      </c>
      <c r="K7" s="70">
        <f>COUNTIF(L7:W7,"&lt;30")</f>
        <v>11</v>
      </c>
      <c r="L7" s="81">
        <v>2</v>
      </c>
      <c r="M7" s="53">
        <v>1</v>
      </c>
      <c r="N7" s="53">
        <v>1</v>
      </c>
      <c r="O7" s="53">
        <v>3</v>
      </c>
      <c r="P7" s="53">
        <v>1</v>
      </c>
      <c r="Q7" s="53">
        <v>3</v>
      </c>
      <c r="R7" s="53">
        <v>2</v>
      </c>
      <c r="S7" s="53">
        <v>1</v>
      </c>
      <c r="T7" s="53">
        <v>1</v>
      </c>
      <c r="U7" s="53">
        <v>1</v>
      </c>
      <c r="V7" s="53">
        <v>4</v>
      </c>
      <c r="W7" s="82">
        <v>30</v>
      </c>
      <c r="X7" s="54">
        <v>1550</v>
      </c>
      <c r="Y7" s="54">
        <v>2280</v>
      </c>
      <c r="Z7" s="54">
        <v>1400</v>
      </c>
      <c r="AA7" s="54">
        <v>400</v>
      </c>
      <c r="AB7" s="54">
        <v>4460</v>
      </c>
      <c r="AC7" s="54">
        <v>630</v>
      </c>
      <c r="AD7" s="54">
        <v>790</v>
      </c>
      <c r="AE7" s="54">
        <v>7400</v>
      </c>
      <c r="AF7" s="54">
        <v>2420</v>
      </c>
      <c r="AG7" s="54">
        <v>2840</v>
      </c>
      <c r="AH7" s="54">
        <v>340</v>
      </c>
      <c r="AI7" s="90">
        <v>0</v>
      </c>
    </row>
    <row r="8" spans="1:35" ht="21.6" thickBot="1">
      <c r="A8" s="45">
        <v>2</v>
      </c>
      <c r="B8" s="46" t="s">
        <v>30</v>
      </c>
      <c r="C8" s="47">
        <f>J8-I8</f>
        <v>12</v>
      </c>
      <c r="D8" s="48">
        <f>SUM(X8:AI8)</f>
        <v>20440</v>
      </c>
      <c r="E8" s="55">
        <f>LARGE(L8:W8,1)</f>
        <v>30</v>
      </c>
      <c r="F8" s="94">
        <f>LARGE(L8:W8,2)</f>
        <v>30</v>
      </c>
      <c r="G8" s="94">
        <f>LARGE(L8:W8,3)</f>
        <v>4</v>
      </c>
      <c r="H8" s="57">
        <f>LARGE(L8:W8,4)</f>
        <v>3</v>
      </c>
      <c r="I8" s="94">
        <f>SUM(E8:H8)</f>
        <v>67</v>
      </c>
      <c r="J8" s="58">
        <f>SUM(L8:W8)</f>
        <v>79</v>
      </c>
      <c r="K8" s="70">
        <f>COUNTIF(L8:W8,"&lt;30")</f>
        <v>10</v>
      </c>
      <c r="L8" s="81">
        <v>4</v>
      </c>
      <c r="M8" s="53">
        <v>1</v>
      </c>
      <c r="N8" s="53">
        <v>1</v>
      </c>
      <c r="O8" s="53">
        <v>1</v>
      </c>
      <c r="P8" s="53">
        <v>30</v>
      </c>
      <c r="Q8" s="53">
        <v>30</v>
      </c>
      <c r="R8" s="53">
        <v>2</v>
      </c>
      <c r="S8" s="53">
        <v>1</v>
      </c>
      <c r="T8" s="53">
        <v>2</v>
      </c>
      <c r="U8" s="53">
        <v>1</v>
      </c>
      <c r="V8" s="53">
        <v>3</v>
      </c>
      <c r="W8" s="82">
        <v>3</v>
      </c>
      <c r="X8" s="54">
        <v>1290</v>
      </c>
      <c r="Y8" s="54">
        <v>4260</v>
      </c>
      <c r="Z8" s="54">
        <v>1400</v>
      </c>
      <c r="AA8" s="54">
        <v>1600</v>
      </c>
      <c r="AB8" s="54">
        <v>0</v>
      </c>
      <c r="AC8" s="54">
        <v>0</v>
      </c>
      <c r="AD8" s="54">
        <v>3740</v>
      </c>
      <c r="AE8" s="54">
        <v>1320</v>
      </c>
      <c r="AF8" s="54">
        <v>1080</v>
      </c>
      <c r="AG8" s="54">
        <v>3260</v>
      </c>
      <c r="AH8" s="54">
        <v>770</v>
      </c>
      <c r="AI8" s="91">
        <v>1720</v>
      </c>
    </row>
    <row r="9" spans="1:35" ht="21.6" thickBot="1">
      <c r="A9" s="45">
        <v>3</v>
      </c>
      <c r="B9" s="46" t="s">
        <v>29</v>
      </c>
      <c r="C9" s="47">
        <f>J9-I9</f>
        <v>15</v>
      </c>
      <c r="D9" s="48">
        <f>SUM(X9:AI9)</f>
        <v>10860</v>
      </c>
      <c r="E9" s="55">
        <f>LARGE(L9:W9,1)</f>
        <v>6</v>
      </c>
      <c r="F9" s="56">
        <f>LARGE(L9:W9,2)</f>
        <v>4</v>
      </c>
      <c r="G9" s="56">
        <f>LARGE(L9:W9,3)</f>
        <v>4</v>
      </c>
      <c r="H9" s="57">
        <f>LARGE(L9:W9,4)</f>
        <v>3</v>
      </c>
      <c r="I9" s="56">
        <f>SUM(E9:H9)</f>
        <v>17</v>
      </c>
      <c r="J9" s="58">
        <f>SUM(L9:W9)</f>
        <v>32</v>
      </c>
      <c r="K9" s="70">
        <f>COUNTIF(L9:W9,"&lt;30")</f>
        <v>12</v>
      </c>
      <c r="L9" s="81">
        <v>1</v>
      </c>
      <c r="M9" s="53">
        <v>4</v>
      </c>
      <c r="N9" s="53">
        <v>2</v>
      </c>
      <c r="O9" s="53">
        <v>3</v>
      </c>
      <c r="P9" s="53">
        <v>6</v>
      </c>
      <c r="Q9" s="53">
        <v>1</v>
      </c>
      <c r="R9" s="53">
        <v>4</v>
      </c>
      <c r="S9" s="53">
        <v>2</v>
      </c>
      <c r="T9" s="53">
        <v>3</v>
      </c>
      <c r="U9" s="53">
        <v>2</v>
      </c>
      <c r="V9" s="53">
        <v>2</v>
      </c>
      <c r="W9" s="82">
        <v>2</v>
      </c>
      <c r="X9" s="54">
        <v>1010</v>
      </c>
      <c r="Y9" s="54">
        <v>430</v>
      </c>
      <c r="Z9" s="54">
        <v>1030</v>
      </c>
      <c r="AA9" s="54">
        <v>540</v>
      </c>
      <c r="AB9" s="54">
        <v>0</v>
      </c>
      <c r="AC9" s="54">
        <v>1600</v>
      </c>
      <c r="AD9" s="54">
        <v>660</v>
      </c>
      <c r="AE9" s="54">
        <v>0</v>
      </c>
      <c r="AF9" s="54">
        <v>870</v>
      </c>
      <c r="AG9" s="54">
        <v>2090</v>
      </c>
      <c r="AH9" s="54">
        <v>700</v>
      </c>
      <c r="AI9" s="91">
        <v>1930</v>
      </c>
    </row>
    <row r="10" spans="1:35" ht="21.6" thickBot="1">
      <c r="A10" s="45">
        <v>4</v>
      </c>
      <c r="B10" s="60" t="s">
        <v>35</v>
      </c>
      <c r="C10" s="47">
        <f>J10-I10</f>
        <v>16</v>
      </c>
      <c r="D10" s="48">
        <f>SUM(X10:AI10)</f>
        <v>17170</v>
      </c>
      <c r="E10" s="55">
        <f>LARGE(L10:W10,1)</f>
        <v>30</v>
      </c>
      <c r="F10" s="56">
        <f>LARGE(L10:W10,2)</f>
        <v>30</v>
      </c>
      <c r="G10" s="56">
        <f>LARGE(L10:W10,3)</f>
        <v>5</v>
      </c>
      <c r="H10" s="57">
        <f>LARGE(L10:W10,4)</f>
        <v>4</v>
      </c>
      <c r="I10" s="56">
        <f>SUM(E10:H10)</f>
        <v>69</v>
      </c>
      <c r="J10" s="58">
        <f>SUM(L10:W10)</f>
        <v>85</v>
      </c>
      <c r="K10" s="70">
        <f>COUNTIF(L10:W10,"&lt;30")</f>
        <v>10</v>
      </c>
      <c r="L10" s="81">
        <v>5</v>
      </c>
      <c r="M10" s="53">
        <v>2</v>
      </c>
      <c r="N10" s="53">
        <v>1</v>
      </c>
      <c r="O10" s="53">
        <v>2</v>
      </c>
      <c r="P10" s="53">
        <v>3</v>
      </c>
      <c r="Q10" s="53">
        <v>2</v>
      </c>
      <c r="R10" s="53">
        <v>1</v>
      </c>
      <c r="S10" s="53">
        <v>30</v>
      </c>
      <c r="T10" s="53">
        <v>2</v>
      </c>
      <c r="U10" s="53">
        <v>3</v>
      </c>
      <c r="V10" s="53">
        <v>4</v>
      </c>
      <c r="W10" s="82">
        <v>30</v>
      </c>
      <c r="X10" s="54">
        <v>440</v>
      </c>
      <c r="Y10" s="54">
        <v>3440</v>
      </c>
      <c r="Z10" s="54">
        <v>2130</v>
      </c>
      <c r="AA10" s="54">
        <v>1540</v>
      </c>
      <c r="AB10" s="54">
        <v>850</v>
      </c>
      <c r="AC10" s="54">
        <v>890</v>
      </c>
      <c r="AD10" s="54">
        <v>3890</v>
      </c>
      <c r="AE10" s="54">
        <v>0</v>
      </c>
      <c r="AF10" s="54">
        <v>1270</v>
      </c>
      <c r="AG10" s="54">
        <v>2390</v>
      </c>
      <c r="AH10" s="54">
        <v>330</v>
      </c>
      <c r="AI10" s="91">
        <v>0</v>
      </c>
    </row>
    <row r="11" spans="1:35" ht="21.6" thickBot="1">
      <c r="A11" s="45">
        <v>5</v>
      </c>
      <c r="B11" s="46" t="s">
        <v>31</v>
      </c>
      <c r="C11" s="47">
        <f>J11-I11</f>
        <v>17</v>
      </c>
      <c r="D11" s="48">
        <f>SUM(X11:AI11)</f>
        <v>11820</v>
      </c>
      <c r="E11" s="55">
        <f>LARGE(L11:W11,1)</f>
        <v>30</v>
      </c>
      <c r="F11" s="56">
        <f>LARGE(L11:W11,2)</f>
        <v>30</v>
      </c>
      <c r="G11" s="56">
        <f>LARGE(L11:W11,3)</f>
        <v>5</v>
      </c>
      <c r="H11" s="57">
        <f>LARGE(L11:W11,4)</f>
        <v>4</v>
      </c>
      <c r="I11" s="56">
        <f>SUM(E11:H11)</f>
        <v>69</v>
      </c>
      <c r="J11" s="58">
        <f>SUM(L11:W11)</f>
        <v>86</v>
      </c>
      <c r="K11" s="70">
        <f>COUNTIF(L11:W11,"&lt;30")</f>
        <v>10</v>
      </c>
      <c r="L11" s="81">
        <v>4</v>
      </c>
      <c r="M11" s="53">
        <v>30</v>
      </c>
      <c r="N11" s="53">
        <v>4</v>
      </c>
      <c r="O11" s="53">
        <v>1</v>
      </c>
      <c r="P11" s="53">
        <v>2</v>
      </c>
      <c r="Q11" s="53">
        <v>1</v>
      </c>
      <c r="R11" s="53">
        <v>4</v>
      </c>
      <c r="S11" s="53">
        <v>5</v>
      </c>
      <c r="T11" s="53">
        <v>1</v>
      </c>
      <c r="U11" s="53">
        <v>3</v>
      </c>
      <c r="V11" s="53">
        <v>30</v>
      </c>
      <c r="W11" s="82">
        <v>1</v>
      </c>
      <c r="X11" s="54">
        <v>560</v>
      </c>
      <c r="Y11" s="54">
        <v>0</v>
      </c>
      <c r="Z11" s="54">
        <v>960</v>
      </c>
      <c r="AA11" s="54">
        <v>630</v>
      </c>
      <c r="AB11" s="54">
        <v>940</v>
      </c>
      <c r="AC11" s="54">
        <v>1460</v>
      </c>
      <c r="AD11" s="54">
        <v>2560</v>
      </c>
      <c r="AE11" s="54">
        <v>0</v>
      </c>
      <c r="AF11" s="54">
        <v>1280</v>
      </c>
      <c r="AG11" s="54">
        <v>1830</v>
      </c>
      <c r="AH11" s="54">
        <v>0</v>
      </c>
      <c r="AI11" s="91">
        <v>1600</v>
      </c>
    </row>
    <row r="12" spans="1:35" ht="21.6" thickBot="1">
      <c r="A12" s="45">
        <v>6</v>
      </c>
      <c r="B12" s="46" t="s">
        <v>33</v>
      </c>
      <c r="C12" s="47">
        <f>J12-I12</f>
        <v>18</v>
      </c>
      <c r="D12" s="48">
        <f>SUM(X12:AI12)</f>
        <v>14760</v>
      </c>
      <c r="E12" s="55">
        <f>LARGE(L12:W12,1)</f>
        <v>30</v>
      </c>
      <c r="F12" s="56">
        <f>LARGE(L12:W12,2)</f>
        <v>30</v>
      </c>
      <c r="G12" s="56">
        <f>LARGE(L12:W12,3)</f>
        <v>5</v>
      </c>
      <c r="H12" s="57">
        <f>LARGE(L12:W12,4)</f>
        <v>5</v>
      </c>
      <c r="I12" s="56">
        <f>SUM(E12:H12)</f>
        <v>70</v>
      </c>
      <c r="J12" s="58">
        <f>SUM(L12:W12)</f>
        <v>88</v>
      </c>
      <c r="K12" s="70">
        <f>COUNTIF(L12:W12,"&lt;30")</f>
        <v>10</v>
      </c>
      <c r="L12" s="81">
        <v>3</v>
      </c>
      <c r="M12" s="53">
        <v>2</v>
      </c>
      <c r="N12" s="53">
        <v>3</v>
      </c>
      <c r="O12" s="53">
        <v>5</v>
      </c>
      <c r="P12" s="53">
        <v>3</v>
      </c>
      <c r="Q12" s="53">
        <v>2</v>
      </c>
      <c r="R12" s="53">
        <v>3</v>
      </c>
      <c r="S12" s="53">
        <v>5</v>
      </c>
      <c r="T12" s="53">
        <v>30</v>
      </c>
      <c r="U12" s="53">
        <v>30</v>
      </c>
      <c r="V12" s="53">
        <v>1</v>
      </c>
      <c r="W12" s="82">
        <v>1</v>
      </c>
      <c r="X12" s="54">
        <v>680</v>
      </c>
      <c r="Y12" s="54">
        <v>1750</v>
      </c>
      <c r="Z12" s="54">
        <v>1250</v>
      </c>
      <c r="AA12" s="54">
        <v>300</v>
      </c>
      <c r="AB12" s="54">
        <v>940</v>
      </c>
      <c r="AC12" s="54">
        <v>1040</v>
      </c>
      <c r="AD12" s="54">
        <v>3320</v>
      </c>
      <c r="AE12" s="54">
        <v>0</v>
      </c>
      <c r="AF12" s="54">
        <v>0</v>
      </c>
      <c r="AG12" s="54">
        <v>0</v>
      </c>
      <c r="AH12" s="54">
        <v>2890</v>
      </c>
      <c r="AI12" s="91">
        <v>2590</v>
      </c>
    </row>
    <row r="13" spans="1:35" ht="21.6" thickBot="1">
      <c r="A13" s="45">
        <v>7</v>
      </c>
      <c r="B13" s="46" t="s">
        <v>25</v>
      </c>
      <c r="C13" s="47">
        <f>J13-I13</f>
        <v>25</v>
      </c>
      <c r="D13" s="48">
        <f>SUM(X13:AI13)</f>
        <v>8870</v>
      </c>
      <c r="E13" s="55">
        <f>LARGE(L13:W13,1)</f>
        <v>30</v>
      </c>
      <c r="F13" s="56">
        <f>LARGE(L13:W13,2)</f>
        <v>30</v>
      </c>
      <c r="G13" s="56">
        <f>LARGE(L13:W13,3)</f>
        <v>30</v>
      </c>
      <c r="H13" s="57">
        <f>LARGE(L13:W13,4)</f>
        <v>30</v>
      </c>
      <c r="I13" s="59">
        <f>SUM(E13:H13)</f>
        <v>120</v>
      </c>
      <c r="J13" s="58">
        <f>SUM(L13:W13)</f>
        <v>145</v>
      </c>
      <c r="K13" s="70">
        <f>COUNTIF(L13:W13,"&lt;30")</f>
        <v>8</v>
      </c>
      <c r="L13" s="81">
        <v>1</v>
      </c>
      <c r="M13" s="83">
        <v>30</v>
      </c>
      <c r="N13" s="83">
        <v>30</v>
      </c>
      <c r="O13" s="53">
        <v>5</v>
      </c>
      <c r="P13" s="53">
        <v>6</v>
      </c>
      <c r="Q13" s="83">
        <v>30</v>
      </c>
      <c r="R13" s="83">
        <v>1</v>
      </c>
      <c r="S13" s="83">
        <v>30</v>
      </c>
      <c r="T13" s="83">
        <v>3</v>
      </c>
      <c r="U13" s="83">
        <v>2</v>
      </c>
      <c r="V13" s="83">
        <v>2</v>
      </c>
      <c r="W13" s="84">
        <v>5</v>
      </c>
      <c r="X13" s="54">
        <v>1010</v>
      </c>
      <c r="Y13" s="54">
        <v>0</v>
      </c>
      <c r="Z13" s="54">
        <v>0</v>
      </c>
      <c r="AA13" s="54">
        <v>510</v>
      </c>
      <c r="AB13" s="54">
        <v>0</v>
      </c>
      <c r="AC13" s="54">
        <v>0</v>
      </c>
      <c r="AD13" s="54">
        <v>1780</v>
      </c>
      <c r="AE13" s="54">
        <v>0</v>
      </c>
      <c r="AF13" s="54">
        <v>940</v>
      </c>
      <c r="AG13" s="54">
        <v>2440</v>
      </c>
      <c r="AH13" s="54">
        <v>1010</v>
      </c>
      <c r="AI13" s="91">
        <v>1180</v>
      </c>
    </row>
    <row r="14" spans="1:35" ht="21.6" thickBot="1">
      <c r="A14" s="45">
        <v>8</v>
      </c>
      <c r="B14" s="46" t="s">
        <v>26</v>
      </c>
      <c r="C14" s="47">
        <f>J14-I14</f>
        <v>28</v>
      </c>
      <c r="D14" s="48">
        <f>SUM(X14:AI14)</f>
        <v>6605</v>
      </c>
      <c r="E14" s="55">
        <f>LARGE(L14:W14,1)</f>
        <v>6</v>
      </c>
      <c r="F14" s="56">
        <f>LARGE(L14:W14,2)</f>
        <v>5</v>
      </c>
      <c r="G14" s="56">
        <f>LARGE(L14:W14,3)</f>
        <v>5</v>
      </c>
      <c r="H14" s="57">
        <f>LARGE(L14:W14,4)</f>
        <v>5</v>
      </c>
      <c r="I14" s="56">
        <f>SUM(E14:H14)</f>
        <v>21</v>
      </c>
      <c r="J14" s="58">
        <f>SUM(L14:W14)</f>
        <v>49</v>
      </c>
      <c r="K14" s="70">
        <f>COUNTIF(L14:W14,"&lt;30")</f>
        <v>12</v>
      </c>
      <c r="L14" s="81">
        <v>1</v>
      </c>
      <c r="M14" s="53">
        <v>5</v>
      </c>
      <c r="N14" s="53">
        <v>3</v>
      </c>
      <c r="O14" s="53">
        <v>4</v>
      </c>
      <c r="P14" s="53">
        <v>6</v>
      </c>
      <c r="Q14" s="53">
        <v>4</v>
      </c>
      <c r="R14" s="53">
        <v>5</v>
      </c>
      <c r="S14" s="53">
        <v>5</v>
      </c>
      <c r="T14" s="53">
        <v>3</v>
      </c>
      <c r="U14" s="53">
        <v>5</v>
      </c>
      <c r="V14" s="53">
        <v>5</v>
      </c>
      <c r="W14" s="82">
        <v>3</v>
      </c>
      <c r="X14" s="54">
        <v>3100</v>
      </c>
      <c r="Y14" s="54">
        <v>0</v>
      </c>
      <c r="Z14" s="54">
        <v>520</v>
      </c>
      <c r="AA14" s="54">
        <v>530</v>
      </c>
      <c r="AB14" s="54">
        <v>0</v>
      </c>
      <c r="AC14" s="54">
        <v>220</v>
      </c>
      <c r="AD14" s="54">
        <v>5</v>
      </c>
      <c r="AE14" s="54">
        <v>0</v>
      </c>
      <c r="AF14" s="54">
        <v>870</v>
      </c>
      <c r="AG14" s="54">
        <v>640</v>
      </c>
      <c r="AH14" s="54">
        <v>180</v>
      </c>
      <c r="AI14" s="91">
        <v>540</v>
      </c>
    </row>
    <row r="15" spans="1:35" ht="21.6" thickBot="1">
      <c r="A15" s="45">
        <v>9</v>
      </c>
      <c r="B15" s="60" t="s">
        <v>32</v>
      </c>
      <c r="C15" s="47">
        <f>J15-I15</f>
        <v>31</v>
      </c>
      <c r="D15" s="48">
        <f>SUM(X15:AI15)</f>
        <v>7900</v>
      </c>
      <c r="E15" s="55">
        <f>LARGE(L15:W15,1)</f>
        <v>30</v>
      </c>
      <c r="F15" s="56">
        <f>LARGE(L15:W15,2)</f>
        <v>6</v>
      </c>
      <c r="G15" s="56">
        <f>LARGE(L15:W15,3)</f>
        <v>6</v>
      </c>
      <c r="H15" s="57">
        <f>LARGE(L15:W15,4)</f>
        <v>6</v>
      </c>
      <c r="I15" s="56">
        <f>SUM(E15:H15)</f>
        <v>48</v>
      </c>
      <c r="J15" s="58">
        <f>SUM(L15:W15)</f>
        <v>79</v>
      </c>
      <c r="K15" s="70">
        <f>COUNTIF(L15:W15,"&lt;30")</f>
        <v>11</v>
      </c>
      <c r="L15" s="81">
        <v>6</v>
      </c>
      <c r="M15" s="53">
        <v>3</v>
      </c>
      <c r="N15" s="53">
        <v>4</v>
      </c>
      <c r="O15" s="53">
        <v>6</v>
      </c>
      <c r="P15" s="53">
        <v>2</v>
      </c>
      <c r="Q15" s="53">
        <v>5</v>
      </c>
      <c r="R15" s="53">
        <v>5</v>
      </c>
      <c r="S15" s="53">
        <v>3</v>
      </c>
      <c r="T15" s="53">
        <v>4</v>
      </c>
      <c r="U15" s="53">
        <v>5</v>
      </c>
      <c r="V15" s="53">
        <v>6</v>
      </c>
      <c r="W15" s="82">
        <v>30</v>
      </c>
      <c r="X15" s="54">
        <v>640</v>
      </c>
      <c r="Y15" s="54">
        <v>1360</v>
      </c>
      <c r="Z15" s="54">
        <v>130</v>
      </c>
      <c r="AA15" s="54">
        <v>140</v>
      </c>
      <c r="AB15" s="54">
        <v>3250</v>
      </c>
      <c r="AC15" s="54">
        <v>120</v>
      </c>
      <c r="AD15" s="54">
        <v>270</v>
      </c>
      <c r="AE15" s="54">
        <v>660</v>
      </c>
      <c r="AF15" s="54">
        <v>350</v>
      </c>
      <c r="AG15" s="54">
        <v>850</v>
      </c>
      <c r="AH15" s="54">
        <v>130</v>
      </c>
      <c r="AI15" s="91">
        <v>0</v>
      </c>
    </row>
    <row r="16" spans="1:35" ht="21.6" thickBot="1">
      <c r="A16" s="45">
        <v>10</v>
      </c>
      <c r="B16" s="46" t="s">
        <v>34</v>
      </c>
      <c r="C16" s="47">
        <f>J16-I16</f>
        <v>35</v>
      </c>
      <c r="D16" s="48">
        <f>SUM(X16:AI16)</f>
        <v>5200</v>
      </c>
      <c r="E16" s="55">
        <f>LARGE(L16:W16,1)</f>
        <v>30</v>
      </c>
      <c r="F16" s="56">
        <f>LARGE(L16:W16,2)</f>
        <v>30</v>
      </c>
      <c r="G16" s="56">
        <f>LARGE(L16:W16,3)</f>
        <v>30</v>
      </c>
      <c r="H16" s="57">
        <f>LARGE(L16:W16,4)</f>
        <v>30</v>
      </c>
      <c r="I16" s="56">
        <f>SUM(E16:H16)</f>
        <v>120</v>
      </c>
      <c r="J16" s="58">
        <f>SUM(L16:W16)</f>
        <v>155</v>
      </c>
      <c r="K16" s="70">
        <f>COUNTIF(L16:W16,"&lt;30")</f>
        <v>8</v>
      </c>
      <c r="L16" s="81">
        <v>5</v>
      </c>
      <c r="M16" s="53">
        <v>3</v>
      </c>
      <c r="N16" s="53">
        <v>5</v>
      </c>
      <c r="O16" s="53">
        <v>2</v>
      </c>
      <c r="P16" s="53">
        <v>30</v>
      </c>
      <c r="Q16" s="53">
        <v>4</v>
      </c>
      <c r="R16" s="53">
        <v>7</v>
      </c>
      <c r="S16" s="53">
        <v>30</v>
      </c>
      <c r="T16" s="53">
        <v>30</v>
      </c>
      <c r="U16" s="53">
        <v>30</v>
      </c>
      <c r="V16" s="53">
        <v>5</v>
      </c>
      <c r="W16" s="82">
        <v>4</v>
      </c>
      <c r="X16" s="54">
        <v>790</v>
      </c>
      <c r="Y16" s="54">
        <v>880</v>
      </c>
      <c r="Z16" s="54">
        <v>950</v>
      </c>
      <c r="AA16" s="54">
        <v>590</v>
      </c>
      <c r="AB16" s="54">
        <v>0</v>
      </c>
      <c r="AC16" s="54">
        <v>550</v>
      </c>
      <c r="AD16" s="54">
        <v>0</v>
      </c>
      <c r="AE16" s="54">
        <v>0</v>
      </c>
      <c r="AF16" s="54">
        <v>0</v>
      </c>
      <c r="AG16" s="54">
        <v>0</v>
      </c>
      <c r="AH16" s="54">
        <v>90</v>
      </c>
      <c r="AI16" s="91">
        <v>1350</v>
      </c>
    </row>
    <row r="17" spans="1:54" ht="21.6" thickBot="1">
      <c r="A17" s="45">
        <v>11</v>
      </c>
      <c r="B17" s="46" t="s">
        <v>27</v>
      </c>
      <c r="C17" s="47">
        <f>J17-I17</f>
        <v>48</v>
      </c>
      <c r="D17" s="48">
        <f>SUM(X17:AI17)</f>
        <v>11250</v>
      </c>
      <c r="E17" s="55">
        <f>LARGE(L17:W17,1)</f>
        <v>30</v>
      </c>
      <c r="F17" s="56">
        <f>LARGE(L17:W17,2)</f>
        <v>30</v>
      </c>
      <c r="G17" s="56">
        <f>LARGE(L17:W17,3)</f>
        <v>30</v>
      </c>
      <c r="H17" s="57">
        <f>LARGE(L17:W17,4)</f>
        <v>30</v>
      </c>
      <c r="I17" s="56">
        <f>SUM(E17:H17)</f>
        <v>120</v>
      </c>
      <c r="J17" s="58">
        <f>SUM(L17:W17)</f>
        <v>168</v>
      </c>
      <c r="K17" s="70">
        <f>COUNTIF(L17:W17,"&lt;30")</f>
        <v>7</v>
      </c>
      <c r="L17" s="81">
        <v>3</v>
      </c>
      <c r="M17" s="53">
        <v>30</v>
      </c>
      <c r="N17" s="53">
        <v>30</v>
      </c>
      <c r="O17" s="53">
        <v>4</v>
      </c>
      <c r="P17" s="53">
        <v>1</v>
      </c>
      <c r="Q17" s="53">
        <v>3</v>
      </c>
      <c r="R17" s="53">
        <v>30</v>
      </c>
      <c r="S17" s="53">
        <v>30</v>
      </c>
      <c r="T17" s="53">
        <v>30</v>
      </c>
      <c r="U17" s="53">
        <v>4</v>
      </c>
      <c r="V17" s="53">
        <v>1</v>
      </c>
      <c r="W17" s="82">
        <v>2</v>
      </c>
      <c r="X17" s="54">
        <v>1460</v>
      </c>
      <c r="Y17" s="54">
        <v>0</v>
      </c>
      <c r="Z17" s="54">
        <v>0</v>
      </c>
      <c r="AA17" s="54">
        <v>390</v>
      </c>
      <c r="AB17" s="54">
        <v>5580</v>
      </c>
      <c r="AC17" s="54">
        <v>750</v>
      </c>
      <c r="AD17" s="54">
        <v>0</v>
      </c>
      <c r="AE17" s="54">
        <v>0</v>
      </c>
      <c r="AF17" s="54">
        <v>0</v>
      </c>
      <c r="AG17" s="54">
        <v>1410</v>
      </c>
      <c r="AH17" s="54">
        <v>770</v>
      </c>
      <c r="AI17" s="91">
        <v>890</v>
      </c>
    </row>
    <row r="18" spans="1:54" ht="21.6" hidden="1" thickBot="1">
      <c r="A18" s="45">
        <v>11</v>
      </c>
      <c r="B18" s="46"/>
      <c r="C18" s="47">
        <f>J18-I18</f>
        <v>30</v>
      </c>
      <c r="D18" s="48">
        <f>SUM(X18:AI18)</f>
        <v>0</v>
      </c>
      <c r="E18" s="55">
        <f>LARGE(L18:U18,1)</f>
        <v>30</v>
      </c>
      <c r="F18" s="56">
        <f>LARGE(L18:W18,2)</f>
        <v>30</v>
      </c>
      <c r="G18" s="56">
        <f>LARGE(L18:U18,2)</f>
        <v>30</v>
      </c>
      <c r="H18" s="57">
        <f>LARGE(L18:U18,3)</f>
        <v>30</v>
      </c>
      <c r="I18" s="56">
        <f>SUM(E18:H18)</f>
        <v>120</v>
      </c>
      <c r="J18" s="58">
        <f>SUM(L18:U18)</f>
        <v>150</v>
      </c>
      <c r="K18" s="70">
        <f>COUNTIF(L18:W18,"&lt;30")</f>
        <v>0</v>
      </c>
      <c r="L18" s="81">
        <v>30</v>
      </c>
      <c r="M18" s="53">
        <v>30</v>
      </c>
      <c r="N18" s="53">
        <v>30</v>
      </c>
      <c r="O18" s="53">
        <v>30</v>
      </c>
      <c r="P18" s="53">
        <v>30</v>
      </c>
      <c r="Q18" s="53"/>
      <c r="R18" s="53"/>
      <c r="S18" s="53"/>
      <c r="T18" s="53"/>
      <c r="U18" s="53"/>
      <c r="V18" s="53"/>
      <c r="W18" s="82"/>
      <c r="X18" s="54">
        <v>0</v>
      </c>
      <c r="Y18" s="54">
        <v>0</v>
      </c>
      <c r="Z18" s="54">
        <v>0</v>
      </c>
      <c r="AA18" s="54"/>
      <c r="AB18" s="54"/>
      <c r="AC18" s="54"/>
      <c r="AD18" s="54"/>
      <c r="AE18" s="54"/>
      <c r="AF18" s="54"/>
      <c r="AG18" s="54"/>
      <c r="AH18" s="54"/>
      <c r="AI18" s="91"/>
    </row>
    <row r="19" spans="1:54" ht="21.6" hidden="1" thickBot="1">
      <c r="A19" s="45">
        <v>12</v>
      </c>
      <c r="B19" s="46"/>
      <c r="C19" s="47">
        <f>J19-I19</f>
        <v>30</v>
      </c>
      <c r="D19" s="48">
        <f>SUM(X19:AI19)</f>
        <v>0</v>
      </c>
      <c r="E19" s="55">
        <f>LARGE(L19:U19,1)</f>
        <v>30</v>
      </c>
      <c r="F19" s="56">
        <f>LARGE(L19:W19,2)</f>
        <v>30</v>
      </c>
      <c r="G19" s="56">
        <f>LARGE(L19:U19,2)</f>
        <v>30</v>
      </c>
      <c r="H19" s="57">
        <f>LARGE(L19:U19,3)</f>
        <v>30</v>
      </c>
      <c r="I19" s="56">
        <f>SUM(E19:H19)</f>
        <v>120</v>
      </c>
      <c r="J19" s="58">
        <f>SUM(L19:U19)</f>
        <v>150</v>
      </c>
      <c r="K19" s="70">
        <f>COUNTIF(L19:W19,"&lt;30")</f>
        <v>0</v>
      </c>
      <c r="L19" s="81">
        <v>30</v>
      </c>
      <c r="M19" s="53">
        <v>30</v>
      </c>
      <c r="N19" s="53">
        <v>30</v>
      </c>
      <c r="O19" s="53">
        <v>30</v>
      </c>
      <c r="P19" s="53">
        <v>30</v>
      </c>
      <c r="Q19" s="53"/>
      <c r="R19" s="53"/>
      <c r="S19" s="53"/>
      <c r="T19" s="53"/>
      <c r="U19" s="53"/>
      <c r="V19" s="53"/>
      <c r="W19" s="82"/>
      <c r="X19" s="54">
        <v>0</v>
      </c>
      <c r="Y19" s="54">
        <v>0</v>
      </c>
      <c r="Z19" s="54">
        <v>0</v>
      </c>
      <c r="AA19" s="54"/>
      <c r="AB19" s="54"/>
      <c r="AC19" s="54"/>
      <c r="AD19" s="54"/>
      <c r="AE19" s="54"/>
      <c r="AF19" s="54"/>
      <c r="AG19" s="54"/>
      <c r="AH19" s="54"/>
      <c r="AI19" s="91"/>
    </row>
    <row r="20" spans="1:54" ht="21.6" hidden="1" thickBot="1">
      <c r="A20" s="45">
        <v>13</v>
      </c>
      <c r="B20" s="46"/>
      <c r="C20" s="47">
        <f>J20-I20</f>
        <v>30</v>
      </c>
      <c r="D20" s="48">
        <f>SUM(X20:AI20)</f>
        <v>0</v>
      </c>
      <c r="E20" s="55">
        <f>LARGE(L20:U20,1)</f>
        <v>30</v>
      </c>
      <c r="F20" s="56">
        <f>LARGE(L20:W20,2)</f>
        <v>30</v>
      </c>
      <c r="G20" s="56">
        <f>LARGE(L20:U20,2)</f>
        <v>30</v>
      </c>
      <c r="H20" s="57">
        <f>LARGE(L20:U20,3)</f>
        <v>30</v>
      </c>
      <c r="I20" s="56">
        <f>SUM(E20:H20)</f>
        <v>120</v>
      </c>
      <c r="J20" s="58">
        <f>SUM(L20:U20)</f>
        <v>150</v>
      </c>
      <c r="K20" s="70">
        <f>COUNTIF(L20:W20,"&lt;30")</f>
        <v>0</v>
      </c>
      <c r="L20" s="81">
        <v>30</v>
      </c>
      <c r="M20" s="53">
        <v>30</v>
      </c>
      <c r="N20" s="53">
        <v>30</v>
      </c>
      <c r="O20" s="53">
        <v>30</v>
      </c>
      <c r="P20" s="53">
        <v>30</v>
      </c>
      <c r="Q20" s="53"/>
      <c r="R20" s="53"/>
      <c r="S20" s="53"/>
      <c r="T20" s="53"/>
      <c r="U20" s="53"/>
      <c r="V20" s="53"/>
      <c r="W20" s="82"/>
      <c r="X20" s="54">
        <v>0</v>
      </c>
      <c r="Y20" s="54">
        <v>0</v>
      </c>
      <c r="Z20" s="54">
        <v>0</v>
      </c>
      <c r="AA20" s="54"/>
      <c r="AB20" s="54"/>
      <c r="AC20" s="54"/>
      <c r="AD20" s="54"/>
      <c r="AE20" s="54"/>
      <c r="AF20" s="54"/>
      <c r="AG20" s="54"/>
      <c r="AH20" s="54"/>
      <c r="AI20" s="91"/>
    </row>
    <row r="21" spans="1:54" ht="21.6" hidden="1" thickBot="1">
      <c r="A21" s="45">
        <v>14</v>
      </c>
      <c r="B21" s="46"/>
      <c r="C21" s="47">
        <f>J21-I21</f>
        <v>30</v>
      </c>
      <c r="D21" s="48">
        <f>SUM(X21:AI21)</f>
        <v>0</v>
      </c>
      <c r="E21" s="55">
        <f>LARGE(L21:U21,1)</f>
        <v>30</v>
      </c>
      <c r="F21" s="56">
        <f>LARGE(L21:W21,2)</f>
        <v>30</v>
      </c>
      <c r="G21" s="56">
        <f>LARGE(L21:U21,2)</f>
        <v>30</v>
      </c>
      <c r="H21" s="57">
        <f>LARGE(L21:U21,3)</f>
        <v>30</v>
      </c>
      <c r="I21" s="56">
        <f>SUM(E21:H21)</f>
        <v>120</v>
      </c>
      <c r="J21" s="58">
        <f>SUM(L21:U21)</f>
        <v>150</v>
      </c>
      <c r="K21" s="70">
        <f>COUNTIF(L21:W21,"&lt;30")</f>
        <v>0</v>
      </c>
      <c r="L21" s="81">
        <v>30</v>
      </c>
      <c r="M21" s="53">
        <v>30</v>
      </c>
      <c r="N21" s="53">
        <v>30</v>
      </c>
      <c r="O21" s="53">
        <v>30</v>
      </c>
      <c r="P21" s="53">
        <v>30</v>
      </c>
      <c r="Q21" s="53"/>
      <c r="R21" s="53"/>
      <c r="S21" s="53"/>
      <c r="T21" s="53"/>
      <c r="U21" s="53"/>
      <c r="V21" s="53"/>
      <c r="W21" s="82"/>
      <c r="X21" s="54">
        <v>0</v>
      </c>
      <c r="Y21" s="54">
        <v>0</v>
      </c>
      <c r="Z21" s="54">
        <v>0</v>
      </c>
      <c r="AA21" s="54"/>
      <c r="AB21" s="54"/>
      <c r="AC21" s="54"/>
      <c r="AD21" s="54"/>
      <c r="AE21" s="54"/>
      <c r="AF21" s="54"/>
      <c r="AG21" s="54"/>
      <c r="AH21" s="54"/>
      <c r="AI21" s="91"/>
    </row>
    <row r="22" spans="1:54" ht="21.6" hidden="1" thickBot="1">
      <c r="A22" s="45">
        <v>15</v>
      </c>
      <c r="B22" s="46"/>
      <c r="C22" s="47">
        <f>J22-I22</f>
        <v>30</v>
      </c>
      <c r="D22" s="48">
        <f>SUM(X22:AI22)</f>
        <v>0</v>
      </c>
      <c r="E22" s="55">
        <f>LARGE(L22:U22,1)</f>
        <v>30</v>
      </c>
      <c r="F22" s="56">
        <f>LARGE(L22:W22,2)</f>
        <v>30</v>
      </c>
      <c r="G22" s="56">
        <f>LARGE(L22:U22,2)</f>
        <v>30</v>
      </c>
      <c r="H22" s="57">
        <f>LARGE(L22:U22,3)</f>
        <v>30</v>
      </c>
      <c r="I22" s="56">
        <f>SUM(E22:H22)</f>
        <v>120</v>
      </c>
      <c r="J22" s="58">
        <f>SUM(L22:U22)</f>
        <v>150</v>
      </c>
      <c r="K22" s="70">
        <f>COUNTIF(L22:W22,"&lt;30")</f>
        <v>0</v>
      </c>
      <c r="L22" s="81">
        <v>30</v>
      </c>
      <c r="M22" s="53">
        <v>30</v>
      </c>
      <c r="N22" s="53">
        <v>30</v>
      </c>
      <c r="O22" s="53">
        <v>30</v>
      </c>
      <c r="P22" s="53">
        <v>30</v>
      </c>
      <c r="Q22" s="53"/>
      <c r="R22" s="53"/>
      <c r="S22" s="53"/>
      <c r="T22" s="53"/>
      <c r="U22" s="53"/>
      <c r="V22" s="53"/>
      <c r="W22" s="82"/>
      <c r="X22" s="54">
        <v>0</v>
      </c>
      <c r="Y22" s="54">
        <v>0</v>
      </c>
      <c r="Z22" s="54">
        <v>0</v>
      </c>
      <c r="AA22" s="54"/>
      <c r="AB22" s="54"/>
      <c r="AC22" s="54"/>
      <c r="AD22" s="54"/>
      <c r="AE22" s="54"/>
      <c r="AF22" s="54"/>
      <c r="AG22" s="54"/>
      <c r="AH22" s="54"/>
      <c r="AI22" s="91"/>
    </row>
    <row r="23" spans="1:54" ht="21.6" hidden="1" thickBot="1">
      <c r="A23" s="45">
        <v>16</v>
      </c>
      <c r="B23" s="46"/>
      <c r="C23" s="47">
        <f>J23-I23</f>
        <v>30</v>
      </c>
      <c r="D23" s="48">
        <f>SUM(X23:AI23)</f>
        <v>0</v>
      </c>
      <c r="E23" s="55">
        <f>LARGE(L23:U23,1)</f>
        <v>30</v>
      </c>
      <c r="F23" s="56">
        <f>LARGE(L23:W23,2)</f>
        <v>30</v>
      </c>
      <c r="G23" s="56">
        <f>LARGE(L23:U23,2)</f>
        <v>30</v>
      </c>
      <c r="H23" s="57">
        <f>LARGE(L23:U23,3)</f>
        <v>30</v>
      </c>
      <c r="I23" s="56">
        <f>SUM(E23:H23)</f>
        <v>120</v>
      </c>
      <c r="J23" s="58">
        <f>SUM(L23:U23)</f>
        <v>150</v>
      </c>
      <c r="K23" s="70">
        <f>COUNTIF(L23:W23,"&lt;30")</f>
        <v>0</v>
      </c>
      <c r="L23" s="81">
        <v>30</v>
      </c>
      <c r="M23" s="53">
        <v>30</v>
      </c>
      <c r="N23" s="53">
        <v>30</v>
      </c>
      <c r="O23" s="53">
        <v>30</v>
      </c>
      <c r="P23" s="53">
        <v>30</v>
      </c>
      <c r="Q23" s="53"/>
      <c r="R23" s="53"/>
      <c r="S23" s="53"/>
      <c r="T23" s="53"/>
      <c r="U23" s="53"/>
      <c r="V23" s="53"/>
      <c r="W23" s="82"/>
      <c r="X23" s="54">
        <v>0</v>
      </c>
      <c r="Y23" s="54">
        <v>0</v>
      </c>
      <c r="Z23" s="54">
        <v>0</v>
      </c>
      <c r="AA23" s="54"/>
      <c r="AB23" s="54"/>
      <c r="AC23" s="54"/>
      <c r="AD23" s="54"/>
      <c r="AE23" s="54"/>
      <c r="AF23" s="54"/>
      <c r="AG23" s="54"/>
      <c r="AH23" s="54"/>
      <c r="AI23" s="91"/>
    </row>
    <row r="24" spans="1:54" ht="21.6" hidden="1" thickBot="1">
      <c r="A24" s="45">
        <v>17</v>
      </c>
      <c r="B24" s="46"/>
      <c r="C24" s="47">
        <f>J24-I24</f>
        <v>30</v>
      </c>
      <c r="D24" s="48">
        <f>SUM(X24:AI24)</f>
        <v>0</v>
      </c>
      <c r="E24" s="55">
        <f>LARGE(L24:U24,1)</f>
        <v>30</v>
      </c>
      <c r="F24" s="56">
        <f>LARGE(L24:W24,2)</f>
        <v>30</v>
      </c>
      <c r="G24" s="56">
        <f>LARGE(L24:U24,2)</f>
        <v>30</v>
      </c>
      <c r="H24" s="57">
        <f>LARGE(L24:U24,3)</f>
        <v>30</v>
      </c>
      <c r="I24" s="56">
        <f>SUM(E24:H24)</f>
        <v>120</v>
      </c>
      <c r="J24" s="58">
        <f>SUM(L24:U24)</f>
        <v>150</v>
      </c>
      <c r="K24" s="70">
        <f>COUNTIF(L24:W24,"&lt;30")</f>
        <v>0</v>
      </c>
      <c r="L24" s="81">
        <v>30</v>
      </c>
      <c r="M24" s="53">
        <v>30</v>
      </c>
      <c r="N24" s="53">
        <v>30</v>
      </c>
      <c r="O24" s="53">
        <v>30</v>
      </c>
      <c r="P24" s="53">
        <v>30</v>
      </c>
      <c r="Q24" s="53"/>
      <c r="R24" s="53"/>
      <c r="S24" s="53"/>
      <c r="T24" s="53"/>
      <c r="U24" s="53"/>
      <c r="V24" s="53"/>
      <c r="W24" s="82"/>
      <c r="X24" s="54">
        <v>0</v>
      </c>
      <c r="Y24" s="54">
        <v>0</v>
      </c>
      <c r="Z24" s="54">
        <v>0</v>
      </c>
      <c r="AA24" s="54"/>
      <c r="AB24" s="54"/>
      <c r="AC24" s="54"/>
      <c r="AD24" s="54"/>
      <c r="AE24" s="54"/>
      <c r="AF24" s="54"/>
      <c r="AG24" s="54"/>
      <c r="AH24" s="54"/>
      <c r="AI24" s="91"/>
    </row>
    <row r="25" spans="1:54" ht="21.6" hidden="1" thickBot="1">
      <c r="A25" s="45">
        <v>18</v>
      </c>
      <c r="B25" s="46"/>
      <c r="C25" s="47">
        <f>J25-I25</f>
        <v>30</v>
      </c>
      <c r="D25" s="48">
        <f>SUM(X25:AI25)</f>
        <v>0</v>
      </c>
      <c r="E25" s="55">
        <f>LARGE(L25:U25,1)</f>
        <v>30</v>
      </c>
      <c r="F25" s="56">
        <f>LARGE(L25:W25,2)</f>
        <v>30</v>
      </c>
      <c r="G25" s="56">
        <f>LARGE(L25:U25,2)</f>
        <v>30</v>
      </c>
      <c r="H25" s="57">
        <f>LARGE(L25:U25,3)</f>
        <v>30</v>
      </c>
      <c r="I25" s="56">
        <f>SUM(E25:H25)</f>
        <v>120</v>
      </c>
      <c r="J25" s="58">
        <f>SUM(L25:U25)</f>
        <v>150</v>
      </c>
      <c r="K25" s="70">
        <f>COUNTIF(L25:W25,"&lt;30")</f>
        <v>0</v>
      </c>
      <c r="L25" s="81">
        <v>30</v>
      </c>
      <c r="M25" s="53">
        <v>30</v>
      </c>
      <c r="N25" s="53">
        <v>30</v>
      </c>
      <c r="O25" s="53">
        <v>30</v>
      </c>
      <c r="P25" s="53">
        <v>30</v>
      </c>
      <c r="Q25" s="53"/>
      <c r="R25" s="53"/>
      <c r="S25" s="53"/>
      <c r="T25" s="53"/>
      <c r="U25" s="53"/>
      <c r="V25" s="53"/>
      <c r="W25" s="82"/>
      <c r="X25" s="54">
        <v>0</v>
      </c>
      <c r="Y25" s="54">
        <v>0</v>
      </c>
      <c r="Z25" s="54">
        <v>0</v>
      </c>
      <c r="AA25" s="54"/>
      <c r="AB25" s="54"/>
      <c r="AC25" s="54"/>
      <c r="AD25" s="54"/>
      <c r="AE25" s="54"/>
      <c r="AF25" s="54"/>
      <c r="AG25" s="54"/>
      <c r="AH25" s="54"/>
      <c r="AI25" s="91"/>
    </row>
    <row r="26" spans="1:54" ht="21.6" hidden="1" thickBot="1">
      <c r="A26" s="45">
        <v>19</v>
      </c>
      <c r="B26" s="46"/>
      <c r="C26" s="47">
        <f>J26-I26</f>
        <v>30</v>
      </c>
      <c r="D26" s="48">
        <f>SUM(X26:AI26)</f>
        <v>0</v>
      </c>
      <c r="E26" s="55">
        <f>LARGE(L26:U26,1)</f>
        <v>30</v>
      </c>
      <c r="F26" s="56">
        <f>LARGE(L26:W26,2)</f>
        <v>30</v>
      </c>
      <c r="G26" s="56">
        <f>LARGE(L26:U26,2)</f>
        <v>30</v>
      </c>
      <c r="H26" s="57">
        <f>LARGE(L26:U26,3)</f>
        <v>30</v>
      </c>
      <c r="I26" s="59">
        <f>SUM(E26:H26)</f>
        <v>120</v>
      </c>
      <c r="J26" s="58">
        <f>SUM(L26:U26)</f>
        <v>150</v>
      </c>
      <c r="K26" s="70">
        <f>COUNTIF(L26:W26,"&lt;30")</f>
        <v>0</v>
      </c>
      <c r="L26" s="81">
        <v>30</v>
      </c>
      <c r="M26" s="53">
        <v>30</v>
      </c>
      <c r="N26" s="53">
        <v>30</v>
      </c>
      <c r="O26" s="53">
        <v>30</v>
      </c>
      <c r="P26" s="53">
        <v>30</v>
      </c>
      <c r="Q26" s="53"/>
      <c r="R26" s="53"/>
      <c r="S26" s="53"/>
      <c r="T26" s="53"/>
      <c r="U26" s="53"/>
      <c r="V26" s="53"/>
      <c r="W26" s="82"/>
      <c r="X26" s="54">
        <v>0</v>
      </c>
      <c r="Y26" s="54">
        <v>0</v>
      </c>
      <c r="Z26" s="54">
        <v>0</v>
      </c>
      <c r="AA26" s="54"/>
      <c r="AB26" s="54"/>
      <c r="AC26" s="54"/>
      <c r="AD26" s="54"/>
      <c r="AE26" s="54"/>
      <c r="AF26" s="54"/>
      <c r="AG26" s="54"/>
      <c r="AH26" s="54"/>
      <c r="AI26" s="91"/>
    </row>
    <row r="27" spans="1:54" ht="21.6" hidden="1" thickBot="1">
      <c r="A27" s="45">
        <v>20</v>
      </c>
      <c r="B27" s="46"/>
      <c r="C27" s="47">
        <f>J27-I27</f>
        <v>30</v>
      </c>
      <c r="D27" s="48">
        <f>SUM(X27:AI27)</f>
        <v>0</v>
      </c>
      <c r="E27" s="55">
        <f>LARGE(L27:U27,1)</f>
        <v>30</v>
      </c>
      <c r="F27" s="56">
        <f>LARGE(L27:W27,2)</f>
        <v>30</v>
      </c>
      <c r="G27" s="56">
        <f>LARGE(L27:U27,2)</f>
        <v>30</v>
      </c>
      <c r="H27" s="57">
        <f>LARGE(L27:U27,3)</f>
        <v>30</v>
      </c>
      <c r="I27" s="56">
        <f>SUM(E27:H27)</f>
        <v>120</v>
      </c>
      <c r="J27" s="58">
        <f>SUM(L27:U27)</f>
        <v>150</v>
      </c>
      <c r="K27" s="70">
        <f>COUNTIF(L27:W27,"&lt;30")</f>
        <v>0</v>
      </c>
      <c r="L27" s="81">
        <v>30</v>
      </c>
      <c r="M27" s="53">
        <v>30</v>
      </c>
      <c r="N27" s="53">
        <v>30</v>
      </c>
      <c r="O27" s="53">
        <v>30</v>
      </c>
      <c r="P27" s="53">
        <v>30</v>
      </c>
      <c r="Q27" s="53"/>
      <c r="R27" s="53"/>
      <c r="S27" s="53"/>
      <c r="T27" s="53"/>
      <c r="U27" s="53"/>
      <c r="V27" s="53"/>
      <c r="W27" s="82"/>
      <c r="X27" s="54">
        <v>0</v>
      </c>
      <c r="Y27" s="54">
        <v>0</v>
      </c>
      <c r="Z27" s="54">
        <v>0</v>
      </c>
      <c r="AA27" s="54"/>
      <c r="AB27" s="54"/>
      <c r="AC27" s="54"/>
      <c r="AD27" s="54"/>
      <c r="AE27" s="54"/>
      <c r="AF27" s="54"/>
      <c r="AG27" s="54"/>
      <c r="AH27" s="54"/>
      <c r="AI27" s="91"/>
    </row>
    <row r="28" spans="1:54" ht="21.6" hidden="1" thickBot="1">
      <c r="A28" s="45">
        <v>21</v>
      </c>
      <c r="B28" s="46"/>
      <c r="C28" s="47">
        <f>J28-I28</f>
        <v>30</v>
      </c>
      <c r="D28" s="48">
        <f>SUM(X28:AI28)</f>
        <v>0</v>
      </c>
      <c r="E28" s="55">
        <f>LARGE(L28:U28,1)</f>
        <v>30</v>
      </c>
      <c r="F28" s="56">
        <f>LARGE(L28:W28,2)</f>
        <v>30</v>
      </c>
      <c r="G28" s="56">
        <f>LARGE(L28:U28,2)</f>
        <v>30</v>
      </c>
      <c r="H28" s="57">
        <f>LARGE(L28:U28,3)</f>
        <v>30</v>
      </c>
      <c r="I28" s="56">
        <f>SUM(E28:H28)</f>
        <v>120</v>
      </c>
      <c r="J28" s="58">
        <f>SUM(L28:U28)</f>
        <v>150</v>
      </c>
      <c r="K28" s="70">
        <f>COUNTIF(L28:W28,"&lt;30")</f>
        <v>0</v>
      </c>
      <c r="L28" s="81">
        <v>30</v>
      </c>
      <c r="M28" s="53">
        <v>30</v>
      </c>
      <c r="N28" s="53">
        <v>30</v>
      </c>
      <c r="O28" s="53">
        <v>30</v>
      </c>
      <c r="P28" s="53">
        <v>30</v>
      </c>
      <c r="Q28" s="53"/>
      <c r="R28" s="53"/>
      <c r="S28" s="53"/>
      <c r="T28" s="53"/>
      <c r="U28" s="53"/>
      <c r="V28" s="53"/>
      <c r="W28" s="82"/>
      <c r="X28" s="54">
        <v>0</v>
      </c>
      <c r="Y28" s="54">
        <v>0</v>
      </c>
      <c r="Z28" s="54">
        <v>0</v>
      </c>
      <c r="AA28" s="54"/>
      <c r="AB28" s="54"/>
      <c r="AC28" s="54"/>
      <c r="AD28" s="54"/>
      <c r="AE28" s="54"/>
      <c r="AF28" s="54"/>
      <c r="AG28" s="54"/>
      <c r="AH28" s="54"/>
      <c r="AI28" s="91"/>
    </row>
    <row r="29" spans="1:54" ht="21.6" hidden="1" thickBot="1">
      <c r="A29" s="45">
        <v>22</v>
      </c>
      <c r="B29" s="60"/>
      <c r="C29" s="47">
        <f>J29-I29</f>
        <v>30</v>
      </c>
      <c r="D29" s="48">
        <f>SUM(X29:AI29)</f>
        <v>0</v>
      </c>
      <c r="E29" s="55">
        <f>LARGE(L29:U29,1)</f>
        <v>30</v>
      </c>
      <c r="F29" s="56">
        <f>LARGE(L29:W29,2)</f>
        <v>30</v>
      </c>
      <c r="G29" s="56">
        <f>LARGE(L29:U29,2)</f>
        <v>30</v>
      </c>
      <c r="H29" s="57">
        <f>LARGE(L29:U29,3)</f>
        <v>30</v>
      </c>
      <c r="I29" s="56">
        <f>SUM(E29:H29)</f>
        <v>120</v>
      </c>
      <c r="J29" s="58">
        <f>SUM(L29:U29)</f>
        <v>150</v>
      </c>
      <c r="K29" s="70">
        <f>COUNTIF(L29:W29,"&lt;30")</f>
        <v>0</v>
      </c>
      <c r="L29" s="81">
        <v>30</v>
      </c>
      <c r="M29" s="53">
        <v>30</v>
      </c>
      <c r="N29" s="53">
        <v>30</v>
      </c>
      <c r="O29" s="53">
        <v>30</v>
      </c>
      <c r="P29" s="53">
        <v>30</v>
      </c>
      <c r="Q29" s="53"/>
      <c r="R29" s="53"/>
      <c r="S29" s="53"/>
      <c r="T29" s="53"/>
      <c r="U29" s="53"/>
      <c r="V29" s="53"/>
      <c r="W29" s="82"/>
      <c r="X29" s="54">
        <v>0</v>
      </c>
      <c r="Y29" s="54">
        <v>0</v>
      </c>
      <c r="Z29" s="54">
        <v>0</v>
      </c>
      <c r="AA29" s="54"/>
      <c r="AB29" s="54"/>
      <c r="AC29" s="54"/>
      <c r="AD29" s="54"/>
      <c r="AE29" s="54"/>
      <c r="AF29" s="54"/>
      <c r="AG29" s="54"/>
      <c r="AH29" s="54"/>
      <c r="AI29" s="91"/>
    </row>
    <row r="30" spans="1:54" ht="21.6" hidden="1" thickBot="1">
      <c r="A30" s="45">
        <v>23</v>
      </c>
      <c r="B30" s="60"/>
      <c r="C30" s="47">
        <f>J30-I30</f>
        <v>30</v>
      </c>
      <c r="D30" s="48">
        <f>SUM(X30:AI30)</f>
        <v>0</v>
      </c>
      <c r="E30" s="55">
        <f>LARGE(L30:U30,1)</f>
        <v>30</v>
      </c>
      <c r="F30" s="56">
        <f>LARGE(L30:W30,2)</f>
        <v>30</v>
      </c>
      <c r="G30" s="56">
        <f>LARGE(L30:U30,2)</f>
        <v>30</v>
      </c>
      <c r="H30" s="57">
        <f>LARGE(L30:U30,3)</f>
        <v>30</v>
      </c>
      <c r="I30" s="56">
        <f>SUM(E30:H30)</f>
        <v>120</v>
      </c>
      <c r="J30" s="58">
        <f>SUM(L30:U30)</f>
        <v>150</v>
      </c>
      <c r="K30" s="70">
        <f>COUNTIF(L30:W30,"&lt;30")</f>
        <v>0</v>
      </c>
      <c r="L30" s="81">
        <v>30</v>
      </c>
      <c r="M30" s="53">
        <v>30</v>
      </c>
      <c r="N30" s="53">
        <v>30</v>
      </c>
      <c r="O30" s="53">
        <v>30</v>
      </c>
      <c r="P30" s="53">
        <v>30</v>
      </c>
      <c r="Q30" s="53"/>
      <c r="R30" s="53"/>
      <c r="S30" s="53"/>
      <c r="T30" s="53"/>
      <c r="U30" s="53"/>
      <c r="V30" s="53"/>
      <c r="W30" s="82"/>
      <c r="X30" s="54">
        <v>0</v>
      </c>
      <c r="Y30" s="54">
        <v>0</v>
      </c>
      <c r="Z30" s="54">
        <v>0</v>
      </c>
      <c r="AA30" s="54"/>
      <c r="AB30" s="54"/>
      <c r="AC30" s="54"/>
      <c r="AD30" s="54"/>
      <c r="AE30" s="54"/>
      <c r="AF30" s="54"/>
      <c r="AG30" s="54"/>
      <c r="AH30" s="54"/>
      <c r="AI30" s="91"/>
    </row>
    <row r="31" spans="1:54" s="73" customFormat="1" ht="21.6" thickBot="1">
      <c r="A31" s="61">
        <v>12</v>
      </c>
      <c r="B31" s="93" t="s">
        <v>48</v>
      </c>
      <c r="C31" s="62">
        <f>J31-I31</f>
        <v>82</v>
      </c>
      <c r="D31" s="95">
        <f>SUM(X31:AI31)</f>
        <v>3430</v>
      </c>
      <c r="E31" s="63">
        <f>LARGE(L31:W31,1)</f>
        <v>30</v>
      </c>
      <c r="F31" s="64">
        <f>LARGE(L31:W31,2)</f>
        <v>30</v>
      </c>
      <c r="G31" s="64">
        <f>LARGE(L31:W31,3)</f>
        <v>30</v>
      </c>
      <c r="H31" s="65">
        <f>LARGE(L31:W31,4)</f>
        <v>30</v>
      </c>
      <c r="I31" s="63">
        <f>SUM(E31:H31)</f>
        <v>120</v>
      </c>
      <c r="J31" s="77">
        <f>SUM(L31:W31)</f>
        <v>202</v>
      </c>
      <c r="K31" s="89">
        <f>COUNTIF(L31:W31,"&lt;30")</f>
        <v>6</v>
      </c>
      <c r="L31" s="85">
        <v>30</v>
      </c>
      <c r="M31" s="78">
        <v>30</v>
      </c>
      <c r="N31" s="78">
        <v>30</v>
      </c>
      <c r="O31" s="78">
        <v>6</v>
      </c>
      <c r="P31" s="78">
        <v>30</v>
      </c>
      <c r="Q31" s="78">
        <v>30</v>
      </c>
      <c r="R31" s="78">
        <v>3</v>
      </c>
      <c r="S31" s="78">
        <v>2</v>
      </c>
      <c r="T31" s="78">
        <v>30</v>
      </c>
      <c r="U31" s="78">
        <v>4</v>
      </c>
      <c r="V31" s="78">
        <v>3</v>
      </c>
      <c r="W31" s="86">
        <v>4</v>
      </c>
      <c r="X31" s="72">
        <v>0</v>
      </c>
      <c r="Y31" s="72">
        <v>0</v>
      </c>
      <c r="Z31" s="72">
        <v>0</v>
      </c>
      <c r="AA31" s="72">
        <v>370</v>
      </c>
      <c r="AB31" s="72">
        <v>0</v>
      </c>
      <c r="AC31" s="72">
        <v>0</v>
      </c>
      <c r="AD31" s="72">
        <v>670</v>
      </c>
      <c r="AE31" s="72">
        <v>110</v>
      </c>
      <c r="AF31" s="72">
        <v>0</v>
      </c>
      <c r="AG31" s="72">
        <v>1260</v>
      </c>
      <c r="AH31" s="72">
        <v>570</v>
      </c>
      <c r="AI31" s="92">
        <v>450</v>
      </c>
      <c r="AJ31" s="23"/>
      <c r="AK31" s="23"/>
      <c r="AL31" s="23"/>
      <c r="AM31" s="23"/>
      <c r="AN31" s="23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</row>
    <row r="32" spans="1:54" ht="21.6" thickBot="1">
      <c r="B32" s="107" t="s">
        <v>10</v>
      </c>
      <c r="C32" s="108"/>
      <c r="D32" s="66">
        <f>SUM(D7:D31)</f>
        <v>142815</v>
      </c>
      <c r="I32" s="107" t="s">
        <v>17</v>
      </c>
      <c r="J32" s="108"/>
      <c r="K32" s="67">
        <f>SUM(K7:K31)</f>
        <v>115</v>
      </c>
      <c r="X32" s="24">
        <f t="shared" ref="X32:AE32" si="0">SUM(X7:X31)</f>
        <v>12530</v>
      </c>
      <c r="Y32" s="24">
        <f t="shared" si="0"/>
        <v>14400</v>
      </c>
      <c r="Z32" s="24">
        <f t="shared" si="0"/>
        <v>9770</v>
      </c>
      <c r="AA32" s="24">
        <f t="shared" si="0"/>
        <v>7540</v>
      </c>
      <c r="AB32" s="24">
        <f t="shared" si="0"/>
        <v>16020</v>
      </c>
      <c r="AC32" s="24">
        <f t="shared" si="0"/>
        <v>7260</v>
      </c>
      <c r="AD32" s="24">
        <f t="shared" si="0"/>
        <v>17685</v>
      </c>
      <c r="AE32" s="24">
        <f t="shared" si="0"/>
        <v>9490</v>
      </c>
      <c r="AF32" s="24">
        <f t="shared" ref="AF32:AI32" si="1">SUM(AF7:AF31)</f>
        <v>9080</v>
      </c>
      <c r="AG32" s="24">
        <f t="shared" si="1"/>
        <v>19010</v>
      </c>
      <c r="AH32" s="24">
        <f t="shared" si="1"/>
        <v>7780</v>
      </c>
      <c r="AI32" s="24">
        <f t="shared" si="1"/>
        <v>12250</v>
      </c>
    </row>
    <row r="33" spans="2:11" ht="16.2" thickBot="1">
      <c r="B33" s="102" t="s">
        <v>23</v>
      </c>
      <c r="C33" s="103"/>
      <c r="D33" s="68">
        <f>D32/K32</f>
        <v>1241.8695652173913</v>
      </c>
      <c r="I33" s="102" t="s">
        <v>28</v>
      </c>
      <c r="J33" s="103"/>
      <c r="K33" s="69">
        <f>K32/K3</f>
        <v>9.5833333333333339</v>
      </c>
    </row>
  </sheetData>
  <sortState ref="B7:AI31">
    <sortCondition ref="C7:C31"/>
    <sortCondition descending="1" ref="D7:D31"/>
  </sortState>
  <mergeCells count="10">
    <mergeCell ref="X5:AI5"/>
    <mergeCell ref="B32:C32"/>
    <mergeCell ref="I32:J32"/>
    <mergeCell ref="L5:W5"/>
    <mergeCell ref="C1:K1"/>
    <mergeCell ref="A2:D2"/>
    <mergeCell ref="C3:J3"/>
    <mergeCell ref="E5:H5"/>
    <mergeCell ref="B33:C33"/>
    <mergeCell ref="I33:J3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7"/>
  <sheetViews>
    <sheetView zoomScale="70" zoomScaleNormal="70" workbookViewId="0">
      <selection activeCell="B16" sqref="B16"/>
    </sheetView>
  </sheetViews>
  <sheetFormatPr defaultColWidth="9.33203125" defaultRowHeight="20.399999999999999"/>
  <cols>
    <col min="1" max="1" width="9" style="1" bestFit="1" customWidth="1"/>
    <col min="2" max="2" width="42.44140625" style="1" bestFit="1" customWidth="1"/>
    <col min="3" max="3" width="8.33203125" style="1" bestFit="1" customWidth="1"/>
    <col min="4" max="4" width="8.88671875" style="2" bestFit="1" customWidth="1"/>
    <col min="5" max="5" width="8.6640625" style="2" bestFit="1" customWidth="1"/>
    <col min="6" max="6" width="18.33203125" style="1" bestFit="1" customWidth="1"/>
    <col min="7" max="7" width="8.33203125" style="1" bestFit="1" customWidth="1"/>
    <col min="8" max="16384" width="9.33203125" style="1"/>
  </cols>
  <sheetData>
    <row r="1" spans="1:7" ht="21.6" thickBot="1">
      <c r="A1" s="112" t="s">
        <v>43</v>
      </c>
      <c r="B1" s="113"/>
      <c r="C1" s="113"/>
      <c r="D1" s="113"/>
      <c r="E1" s="113"/>
      <c r="F1" s="113"/>
      <c r="G1" s="114"/>
    </row>
    <row r="2" spans="1:7" ht="21" thickBot="1"/>
    <row r="3" spans="1:7" ht="23.4" thickBot="1">
      <c r="A3" s="3"/>
      <c r="B3" s="4" t="s">
        <v>0</v>
      </c>
      <c r="C3" s="4" t="s">
        <v>1</v>
      </c>
      <c r="D3" s="5" t="s">
        <v>2</v>
      </c>
      <c r="E3" s="6" t="s">
        <v>3</v>
      </c>
      <c r="F3" s="7" t="s">
        <v>4</v>
      </c>
      <c r="G3" s="6" t="s">
        <v>5</v>
      </c>
    </row>
    <row r="4" spans="1:7" ht="22.8">
      <c r="A4" s="75">
        <v>1</v>
      </c>
      <c r="B4" s="74" t="s">
        <v>25</v>
      </c>
      <c r="C4" s="25"/>
      <c r="D4" s="9"/>
      <c r="E4" s="10"/>
      <c r="F4" s="28"/>
      <c r="G4" s="10"/>
    </row>
    <row r="5" spans="1:7" ht="22.8">
      <c r="A5" s="11">
        <v>2</v>
      </c>
      <c r="B5" s="12" t="s">
        <v>36</v>
      </c>
      <c r="C5" s="12"/>
      <c r="D5" s="13"/>
      <c r="E5" s="14"/>
      <c r="F5" s="15"/>
      <c r="G5" s="14"/>
    </row>
    <row r="6" spans="1:7" ht="22.8">
      <c r="A6" s="11">
        <v>3</v>
      </c>
      <c r="B6" s="12" t="s">
        <v>35</v>
      </c>
      <c r="C6" s="12"/>
      <c r="D6" s="13"/>
      <c r="E6" s="14"/>
      <c r="F6" s="15"/>
      <c r="G6" s="14"/>
    </row>
    <row r="7" spans="1:7" ht="22.8">
      <c r="A7" s="8">
        <v>4</v>
      </c>
      <c r="B7" s="12" t="s">
        <v>27</v>
      </c>
      <c r="C7" s="12"/>
      <c r="D7" s="13"/>
      <c r="E7" s="14"/>
      <c r="F7" s="16"/>
      <c r="G7" s="14"/>
    </row>
    <row r="8" spans="1:7" ht="22.8">
      <c r="A8" s="11">
        <v>5</v>
      </c>
      <c r="B8" s="12" t="s">
        <v>30</v>
      </c>
      <c r="C8" s="12"/>
      <c r="D8" s="13"/>
      <c r="E8" s="14"/>
      <c r="F8" s="15"/>
      <c r="G8" s="14"/>
    </row>
    <row r="9" spans="1:7" ht="22.8">
      <c r="A9" s="11">
        <v>6</v>
      </c>
      <c r="B9" s="12" t="s">
        <v>49</v>
      </c>
      <c r="C9" s="12"/>
      <c r="D9" s="13"/>
      <c r="E9" s="14"/>
      <c r="F9" s="16"/>
      <c r="G9" s="14"/>
    </row>
    <row r="10" spans="1:7" ht="22.8">
      <c r="A10" s="8">
        <v>7</v>
      </c>
      <c r="B10" s="12" t="s">
        <v>42</v>
      </c>
      <c r="C10" s="12"/>
      <c r="D10" s="13"/>
      <c r="E10" s="14"/>
      <c r="F10" s="16"/>
      <c r="G10" s="14"/>
    </row>
    <row r="11" spans="1:7" ht="22.8">
      <c r="A11" s="11">
        <v>8</v>
      </c>
      <c r="B11" s="12" t="s">
        <v>26</v>
      </c>
      <c r="C11" s="12"/>
      <c r="D11" s="13"/>
      <c r="E11" s="14"/>
      <c r="F11" s="16"/>
      <c r="G11" s="14"/>
    </row>
    <row r="12" spans="1:7" ht="22.8">
      <c r="A12" s="11">
        <v>9</v>
      </c>
      <c r="B12" s="12" t="s">
        <v>29</v>
      </c>
      <c r="C12" s="12"/>
      <c r="D12" s="13"/>
      <c r="E12" s="14"/>
      <c r="F12" s="16"/>
      <c r="G12" s="14"/>
    </row>
    <row r="13" spans="1:7" ht="22.8">
      <c r="A13" s="8">
        <v>10</v>
      </c>
      <c r="B13" s="12" t="s">
        <v>37</v>
      </c>
      <c r="C13" s="12"/>
      <c r="D13" s="13"/>
      <c r="E13" s="14"/>
      <c r="F13" s="16"/>
      <c r="G13" s="14"/>
    </row>
    <row r="14" spans="1:7" ht="22.8">
      <c r="A14" s="11">
        <v>11</v>
      </c>
      <c r="B14" s="12" t="s">
        <v>31</v>
      </c>
      <c r="C14" s="12"/>
      <c r="D14" s="13"/>
      <c r="E14" s="14"/>
      <c r="F14" s="15"/>
      <c r="G14" s="14"/>
    </row>
    <row r="15" spans="1:7" ht="22.8">
      <c r="A15" s="11">
        <v>12</v>
      </c>
      <c r="B15" s="12" t="s">
        <v>38</v>
      </c>
      <c r="C15" s="12"/>
      <c r="D15" s="13"/>
      <c r="E15" s="14"/>
      <c r="F15" s="15"/>
      <c r="G15" s="14"/>
    </row>
    <row r="16" spans="1:7" ht="22.8">
      <c r="A16" s="8">
        <v>13</v>
      </c>
      <c r="B16" s="12"/>
      <c r="C16" s="12"/>
      <c r="D16" s="13"/>
      <c r="E16" s="14"/>
      <c r="F16" s="15"/>
      <c r="G16" s="14"/>
    </row>
    <row r="17" spans="1:7" ht="22.8">
      <c r="A17" s="11">
        <v>14</v>
      </c>
      <c r="B17" s="12"/>
      <c r="C17" s="12"/>
      <c r="D17" s="13"/>
      <c r="E17" s="14"/>
      <c r="F17" s="15"/>
      <c r="G17" s="14"/>
    </row>
    <row r="18" spans="1:7" ht="22.8">
      <c r="A18" s="11">
        <v>15</v>
      </c>
      <c r="B18" s="12"/>
      <c r="C18" s="12"/>
      <c r="D18" s="13"/>
      <c r="E18" s="14"/>
      <c r="F18" s="16"/>
      <c r="G18" s="14"/>
    </row>
    <row r="19" spans="1:7" ht="22.8">
      <c r="A19" s="8">
        <v>16</v>
      </c>
      <c r="B19" s="12"/>
      <c r="C19" s="12"/>
      <c r="D19" s="13"/>
      <c r="E19" s="14"/>
      <c r="F19" s="16"/>
      <c r="G19" s="14"/>
    </row>
    <row r="20" spans="1:7" ht="22.8">
      <c r="A20" s="11">
        <v>17</v>
      </c>
      <c r="B20" s="12"/>
      <c r="C20" s="12"/>
      <c r="D20" s="13"/>
      <c r="E20" s="14"/>
      <c r="F20" s="16"/>
      <c r="G20" s="14"/>
    </row>
    <row r="21" spans="1:7" ht="22.8">
      <c r="A21" s="11">
        <v>18</v>
      </c>
      <c r="B21" s="25"/>
      <c r="C21" s="12"/>
      <c r="D21" s="13"/>
      <c r="E21" s="14"/>
      <c r="F21" s="16"/>
      <c r="G21" s="14"/>
    </row>
    <row r="22" spans="1:7" ht="22.8">
      <c r="A22" s="8">
        <v>19</v>
      </c>
      <c r="B22" s="12"/>
      <c r="C22" s="12"/>
      <c r="D22" s="13"/>
      <c r="E22" s="14"/>
      <c r="F22" s="16"/>
      <c r="G22" s="14"/>
    </row>
    <row r="23" spans="1:7" ht="22.8">
      <c r="A23" s="11">
        <v>20</v>
      </c>
      <c r="B23" s="12"/>
      <c r="C23" s="12"/>
      <c r="D23" s="13"/>
      <c r="E23" s="14"/>
      <c r="F23" s="16"/>
      <c r="G23" s="14"/>
    </row>
    <row r="24" spans="1:7" ht="22.8">
      <c r="A24" s="11">
        <v>21</v>
      </c>
      <c r="B24" s="76"/>
      <c r="C24" s="12"/>
      <c r="D24" s="13"/>
      <c r="E24" s="14"/>
      <c r="F24" s="15"/>
      <c r="G24" s="14"/>
    </row>
    <row r="25" spans="1:7" ht="22.8">
      <c r="A25" s="8">
        <v>22</v>
      </c>
      <c r="B25" s="12"/>
      <c r="C25" s="12"/>
      <c r="D25" s="13"/>
      <c r="E25" s="14"/>
      <c r="F25" s="15"/>
      <c r="G25" s="14"/>
    </row>
    <row r="26" spans="1:7" ht="22.8">
      <c r="A26" s="11">
        <v>23</v>
      </c>
      <c r="B26" s="12"/>
      <c r="C26" s="12"/>
      <c r="D26" s="13"/>
      <c r="E26" s="14"/>
      <c r="F26" s="15"/>
      <c r="G26" s="14"/>
    </row>
    <row r="27" spans="1:7" ht="22.8">
      <c r="A27" s="8">
        <v>24</v>
      </c>
      <c r="B27" s="12"/>
      <c r="C27" s="17"/>
      <c r="D27" s="18"/>
      <c r="E27" s="19"/>
      <c r="F27" s="27"/>
      <c r="G27" s="19"/>
    </row>
    <row r="28" spans="1:7" ht="22.8">
      <c r="A28" s="11">
        <v>25</v>
      </c>
      <c r="B28" s="71"/>
      <c r="C28" s="12"/>
      <c r="D28" s="13"/>
      <c r="E28" s="14"/>
      <c r="F28" s="16"/>
      <c r="G28" s="14"/>
    </row>
    <row r="29" spans="1:7" ht="22.8">
      <c r="A29" s="11">
        <v>26</v>
      </c>
      <c r="B29" s="12"/>
      <c r="C29" s="25"/>
      <c r="D29" s="9"/>
      <c r="E29" s="10"/>
      <c r="F29" s="28"/>
      <c r="G29" s="10"/>
    </row>
    <row r="30" spans="1:7" ht="22.8">
      <c r="A30" s="11">
        <v>27</v>
      </c>
      <c r="B30" s="12"/>
      <c r="C30" s="12"/>
      <c r="D30" s="13"/>
      <c r="E30" s="14"/>
      <c r="F30" s="16"/>
      <c r="G30" s="14"/>
    </row>
    <row r="31" spans="1:7" ht="22.8">
      <c r="A31" s="8">
        <v>29</v>
      </c>
      <c r="B31" s="12"/>
      <c r="C31" s="12"/>
      <c r="D31" s="13"/>
      <c r="E31" s="14"/>
      <c r="F31" s="16"/>
      <c r="G31" s="14"/>
    </row>
    <row r="32" spans="1:7" ht="22.8">
      <c r="A32" s="11">
        <v>30</v>
      </c>
      <c r="B32" s="12"/>
      <c r="C32" s="12"/>
      <c r="D32" s="13"/>
      <c r="E32" s="14"/>
      <c r="F32" s="15"/>
      <c r="G32" s="14"/>
    </row>
    <row r="33" spans="1:7" ht="22.8">
      <c r="A33" s="11">
        <v>31</v>
      </c>
      <c r="B33" s="12"/>
      <c r="C33" s="12"/>
      <c r="D33" s="13"/>
      <c r="E33" s="14"/>
      <c r="F33" s="15"/>
      <c r="G33" s="14"/>
    </row>
    <row r="34" spans="1:7" ht="22.8">
      <c r="A34" s="8">
        <v>32</v>
      </c>
      <c r="B34" s="12"/>
      <c r="C34" s="12"/>
      <c r="D34" s="13"/>
      <c r="E34" s="14"/>
      <c r="F34" s="15"/>
      <c r="G34" s="14"/>
    </row>
    <row r="35" spans="1:7" ht="22.8">
      <c r="A35" s="11">
        <v>33</v>
      </c>
      <c r="B35" s="12"/>
      <c r="C35" s="12"/>
      <c r="D35" s="13"/>
      <c r="E35" s="14"/>
      <c r="F35" s="15"/>
      <c r="G35" s="14"/>
    </row>
    <row r="36" spans="1:7" ht="22.8">
      <c r="A36" s="8">
        <v>34</v>
      </c>
      <c r="B36" s="17"/>
      <c r="C36" s="17"/>
      <c r="D36" s="18"/>
      <c r="E36" s="19"/>
      <c r="F36" s="27"/>
      <c r="G36" s="19"/>
    </row>
    <row r="37" spans="1:7" ht="23.4" thickBot="1">
      <c r="A37" s="11">
        <v>35</v>
      </c>
      <c r="B37" s="26"/>
      <c r="C37" s="26"/>
      <c r="D37" s="20"/>
      <c r="E37" s="21"/>
      <c r="F37" s="22"/>
      <c r="G37" s="21"/>
    </row>
  </sheetData>
  <sortState ref="B5:B15">
    <sortCondition ref="B5:B15"/>
  </sortState>
  <mergeCells count="1">
    <mergeCell ref="A1:G1"/>
  </mergeCells>
  <phoneticPr fontId="0" type="noConversion"/>
  <pageMargins left="0" right="0" top="0.78740157480314965" bottom="0" header="0" footer="0"/>
  <pageSetup paperSize="9" scale="9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Zomeravond 2023 stand</vt:lpstr>
      <vt:lpstr>Dagrapport</vt:lpstr>
      <vt:lpstr>'Zomeravond 2023 stand'!Afdrukbereik</vt:lpstr>
    </vt:vector>
  </TitlesOfParts>
  <Company>Bodegom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Rien van Bodegom</dc:creator>
  <cp:lastModifiedBy>Theo Bakker</cp:lastModifiedBy>
  <cp:lastPrinted>2023-05-15T14:43:37Z</cp:lastPrinted>
  <dcterms:created xsi:type="dcterms:W3CDTF">2004-03-13T18:05:48Z</dcterms:created>
  <dcterms:modified xsi:type="dcterms:W3CDTF">2023-08-03T09:21:35Z</dcterms:modified>
</cp:coreProperties>
</file>